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2880" yWindow="945" windowWidth="21840" windowHeight="13680"/>
  </bookViews>
  <sheets>
    <sheet name="Use" sheetId="1" r:id="rId1"/>
    <sheet name="Membership" sheetId="2" r:id="rId2"/>
    <sheet name="Training" sheetId="3" r:id="rId3"/>
    <sheet name="Capital" sheetId="4" r:id="rId4"/>
    <sheet name="City Council-School C 2009-2013" sheetId="8" r:id="rId5"/>
    <sheet name="Op Budget at Derby" sheetId="5" r:id="rId6"/>
  </sheets>
  <definedNames>
    <definedName name="_xlnm.Print_Area" localSheetId="3">Capital!$A$1:$R$34</definedName>
    <definedName name="_xlnm.Print_Area" localSheetId="4">'City Council-School C 2009-2013'!$BE$1:$BW$53</definedName>
    <definedName name="_xlnm.Print_Area" localSheetId="1">Membership!$A$2:$S$25</definedName>
    <definedName name="_xlnm.Print_Area" localSheetId="5">'Op Budget at Derby'!$A$1:$K$38</definedName>
    <definedName name="_xlnm.Print_Area" localSheetId="2">Training!$P$1:$Y$28</definedName>
    <definedName name="_xlnm.Print_Area" localSheetId="0">Use!$A$1:$N$41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5" l="1"/>
  <c r="E13" i="5"/>
  <c r="F12" i="5"/>
  <c r="F11" i="5"/>
  <c r="F10" i="5"/>
  <c r="F9" i="5"/>
  <c r="F8" i="5"/>
  <c r="F7" i="5"/>
  <c r="F6" i="5"/>
  <c r="F5" i="5"/>
  <c r="F4" i="5"/>
  <c r="E12" i="5"/>
  <c r="E11" i="5"/>
  <c r="E10" i="5"/>
  <c r="E9" i="5"/>
  <c r="E8" i="5"/>
  <c r="E7" i="5"/>
  <c r="E6" i="5"/>
  <c r="E5" i="5"/>
  <c r="E4" i="5"/>
  <c r="D12" i="5"/>
  <c r="D11" i="5"/>
  <c r="D10" i="5"/>
  <c r="D9" i="5"/>
  <c r="D8" i="5"/>
  <c r="D7" i="5"/>
  <c r="D6" i="5"/>
  <c r="D5" i="5"/>
  <c r="D4" i="5"/>
  <c r="F3" i="5"/>
  <c r="E3" i="5"/>
  <c r="D3" i="5"/>
  <c r="C12" i="5"/>
  <c r="C11" i="5"/>
  <c r="C10" i="5"/>
  <c r="C9" i="5"/>
  <c r="C8" i="5"/>
  <c r="C7" i="5"/>
  <c r="C6" i="5"/>
  <c r="C5" i="5"/>
  <c r="C4" i="5"/>
  <c r="C3" i="5"/>
  <c r="D18" i="4" l="1"/>
  <c r="D15" i="4"/>
  <c r="D6" i="4"/>
  <c r="D5" i="4"/>
  <c r="D9" i="4"/>
  <c r="BC4" i="8"/>
  <c r="BF4" i="8" s="1"/>
  <c r="BC60" i="8"/>
  <c r="BC59" i="8"/>
  <c r="BC56" i="8"/>
  <c r="BC55" i="8"/>
  <c r="BC50" i="8"/>
  <c r="BC49" i="8"/>
  <c r="BJ9" i="8" s="1"/>
  <c r="BC46" i="8"/>
  <c r="BJ6" i="8" s="1"/>
  <c r="BC45" i="8"/>
  <c r="BJ5" i="8" s="1"/>
  <c r="BC40" i="8"/>
  <c r="BC39" i="8"/>
  <c r="BC36" i="8"/>
  <c r="BC35" i="8"/>
  <c r="BI5" i="8" s="1"/>
  <c r="BC30" i="8"/>
  <c r="BC29" i="8"/>
  <c r="BC26" i="8"/>
  <c r="BC25" i="8"/>
  <c r="BC20" i="8"/>
  <c r="BC19" i="8"/>
  <c r="BC16" i="8"/>
  <c r="BC15" i="8"/>
  <c r="BC6" i="8"/>
  <c r="BC10" i="8"/>
  <c r="BC9" i="8"/>
  <c r="BC5" i="8"/>
  <c r="BC58" i="8"/>
  <c r="BC54" i="8"/>
  <c r="BC48" i="8"/>
  <c r="BC44" i="8"/>
  <c r="BJ4" i="8" s="1"/>
  <c r="BC38" i="8"/>
  <c r="BC34" i="8"/>
  <c r="BC24" i="8"/>
  <c r="BC18" i="8"/>
  <c r="BC14" i="8"/>
  <c r="BC8" i="8"/>
  <c r="F51" i="8"/>
  <c r="E51" i="8"/>
  <c r="D51" i="8"/>
  <c r="BB41" i="8"/>
  <c r="BA41" i="8"/>
  <c r="AX41" i="8"/>
  <c r="AW41" i="8"/>
  <c r="AV41" i="8"/>
  <c r="AT41" i="8"/>
  <c r="AS41" i="8"/>
  <c r="AR41" i="8"/>
  <c r="AO41" i="8"/>
  <c r="AN41" i="8"/>
  <c r="AM41" i="8"/>
  <c r="AJ41" i="8"/>
  <c r="AH41" i="8"/>
  <c r="AG41" i="8"/>
  <c r="AF41" i="8"/>
  <c r="AE41" i="8"/>
  <c r="AC41" i="8"/>
  <c r="AB41" i="8"/>
  <c r="AA41" i="8"/>
  <c r="X41" i="8"/>
  <c r="W41" i="8"/>
  <c r="V41" i="8"/>
  <c r="S41" i="8"/>
  <c r="R41" i="8"/>
  <c r="O41" i="8"/>
  <c r="N41" i="8"/>
  <c r="J41" i="8"/>
  <c r="I41" i="8"/>
  <c r="F41" i="8"/>
  <c r="E41" i="8"/>
  <c r="D41" i="8"/>
  <c r="BB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AO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BB37" i="8"/>
  <c r="BA37" i="8"/>
  <c r="AZ37" i="8"/>
  <c r="AX37" i="8"/>
  <c r="AW37" i="8"/>
  <c r="AV37" i="8"/>
  <c r="AT37" i="8"/>
  <c r="AS37" i="8"/>
  <c r="AR37" i="8"/>
  <c r="AO37" i="8"/>
  <c r="AN37" i="8"/>
  <c r="AM37" i="8"/>
  <c r="AJ37" i="8"/>
  <c r="AH37" i="8"/>
  <c r="AG37" i="8"/>
  <c r="AF37" i="8"/>
  <c r="AE37" i="8"/>
  <c r="AC37" i="8"/>
  <c r="AB37" i="8"/>
  <c r="AA37" i="8"/>
  <c r="X37" i="8"/>
  <c r="W37" i="8"/>
  <c r="V37" i="8"/>
  <c r="S37" i="8"/>
  <c r="O37" i="8"/>
  <c r="N37" i="8"/>
  <c r="M37" i="8"/>
  <c r="J37" i="8"/>
  <c r="I37" i="8"/>
  <c r="F37" i="8"/>
  <c r="E37" i="8"/>
  <c r="BB31" i="8"/>
  <c r="BA31" i="8"/>
  <c r="AX31" i="8"/>
  <c r="AW31" i="8"/>
  <c r="AV31" i="8"/>
  <c r="AT31" i="8"/>
  <c r="AS31" i="8"/>
  <c r="AO31" i="8"/>
  <c r="AN31" i="8"/>
  <c r="AM31" i="8"/>
  <c r="AJ31" i="8"/>
  <c r="AH31" i="8"/>
  <c r="AG31" i="8"/>
  <c r="AF31" i="8"/>
  <c r="AE31" i="8"/>
  <c r="AC31" i="8"/>
  <c r="AB31" i="8"/>
  <c r="AA31" i="8"/>
  <c r="X31" i="8"/>
  <c r="W31" i="8"/>
  <c r="V31" i="8"/>
  <c r="AX27" i="8"/>
  <c r="AW27" i="8"/>
  <c r="AV27" i="8"/>
  <c r="AT27" i="8"/>
  <c r="AO27" i="8"/>
  <c r="AN27" i="8"/>
  <c r="AM27" i="8"/>
  <c r="AJ27" i="8"/>
  <c r="AI27" i="8"/>
  <c r="AL27" i="8"/>
  <c r="AK27" i="8"/>
  <c r="AH27" i="8"/>
  <c r="AG27" i="8"/>
  <c r="AF27" i="8"/>
  <c r="AE27" i="8"/>
  <c r="AD27" i="8"/>
  <c r="X27" i="8"/>
  <c r="W27" i="8"/>
  <c r="V27" i="8"/>
  <c r="S31" i="8"/>
  <c r="R31" i="8"/>
  <c r="S27" i="8"/>
  <c r="R27" i="8"/>
  <c r="O31" i="8"/>
  <c r="N31" i="8"/>
  <c r="O27" i="8"/>
  <c r="N27" i="8"/>
  <c r="M27" i="8"/>
  <c r="F31" i="8"/>
  <c r="E31" i="8"/>
  <c r="D31" i="8"/>
  <c r="J31" i="8"/>
  <c r="I31" i="8"/>
  <c r="H31" i="8"/>
  <c r="G31" i="8"/>
  <c r="C31" i="8"/>
  <c r="B31" i="8"/>
  <c r="J27" i="8"/>
  <c r="I27" i="8"/>
  <c r="H27" i="8"/>
  <c r="G27" i="8"/>
  <c r="F27" i="8"/>
  <c r="E27" i="8"/>
  <c r="D27" i="8"/>
  <c r="C27" i="8"/>
  <c r="B27" i="8"/>
  <c r="AY21" i="8"/>
  <c r="M17" i="8"/>
  <c r="L17" i="8"/>
  <c r="K17" i="8"/>
  <c r="BB17" i="8"/>
  <c r="BA17" i="8"/>
  <c r="AZ17" i="8"/>
  <c r="AY17" i="8"/>
  <c r="AX17" i="8"/>
  <c r="AW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J17" i="8"/>
  <c r="I17" i="8"/>
  <c r="H17" i="8"/>
  <c r="G17" i="8"/>
  <c r="F17" i="8"/>
  <c r="E17" i="8"/>
  <c r="D17" i="8"/>
  <c r="C17" i="8"/>
  <c r="B17" i="8"/>
  <c r="BC17" i="8" s="1"/>
  <c r="AO11" i="8"/>
  <c r="AN11" i="8"/>
  <c r="AM11" i="8"/>
  <c r="AL11" i="8"/>
  <c r="AO7" i="8"/>
  <c r="AN7" i="8"/>
  <c r="AM7" i="8"/>
  <c r="AL7" i="8"/>
  <c r="BB61" i="8"/>
  <c r="BA61" i="8"/>
  <c r="AZ61" i="8"/>
  <c r="BB57" i="8"/>
  <c r="BA57" i="8"/>
  <c r="AZ57" i="8"/>
  <c r="BB51" i="8"/>
  <c r="BA51" i="8"/>
  <c r="AZ51" i="8"/>
  <c r="AZ41" i="8"/>
  <c r="AZ31" i="8"/>
  <c r="BB27" i="8"/>
  <c r="BA27" i="8"/>
  <c r="AZ27" i="8"/>
  <c r="BB21" i="8"/>
  <c r="BA21" i="8"/>
  <c r="AZ21" i="8"/>
  <c r="BB11" i="8"/>
  <c r="BA11" i="8"/>
  <c r="AZ11" i="8"/>
  <c r="BB7" i="8"/>
  <c r="BA7" i="8"/>
  <c r="AZ7" i="8"/>
  <c r="AX61" i="8"/>
  <c r="AW61" i="8"/>
  <c r="AV61" i="8"/>
  <c r="AX57" i="8"/>
  <c r="AW57" i="8"/>
  <c r="AV57" i="8"/>
  <c r="AX51" i="8"/>
  <c r="AW51" i="8"/>
  <c r="AV51" i="8"/>
  <c r="AX21" i="8"/>
  <c r="AW21" i="8"/>
  <c r="AV21" i="8"/>
  <c r="AX11" i="8"/>
  <c r="AW11" i="8"/>
  <c r="AV11" i="8"/>
  <c r="AX7" i="8"/>
  <c r="AW7" i="8"/>
  <c r="AV7" i="8"/>
  <c r="AT61" i="8"/>
  <c r="AS61" i="8"/>
  <c r="AR61" i="8"/>
  <c r="AQ61" i="8"/>
  <c r="AT57" i="8"/>
  <c r="AS57" i="8"/>
  <c r="AR57" i="8"/>
  <c r="AQ57" i="8"/>
  <c r="AT51" i="8"/>
  <c r="AS51" i="8"/>
  <c r="AR51" i="8"/>
  <c r="AQ51" i="8"/>
  <c r="AQ41" i="8"/>
  <c r="AQ37" i="8"/>
  <c r="AR31" i="8"/>
  <c r="AQ31" i="8"/>
  <c r="AS27" i="8"/>
  <c r="AR27" i="8"/>
  <c r="AQ27" i="8"/>
  <c r="AT21" i="8"/>
  <c r="AS21" i="8"/>
  <c r="AR21" i="8"/>
  <c r="AQ21" i="8"/>
  <c r="AT11" i="8"/>
  <c r="AS11" i="8"/>
  <c r="AR11" i="8"/>
  <c r="AQ11" i="8"/>
  <c r="AT7" i="8"/>
  <c r="AS7" i="8"/>
  <c r="AR7" i="8"/>
  <c r="AQ7" i="8"/>
  <c r="AO61" i="8"/>
  <c r="AN61" i="8"/>
  <c r="AM61" i="8"/>
  <c r="AL61" i="8"/>
  <c r="AO57" i="8"/>
  <c r="AN57" i="8"/>
  <c r="AM57" i="8"/>
  <c r="AL57" i="8"/>
  <c r="AO51" i="8"/>
  <c r="AN51" i="8"/>
  <c r="AM51" i="8"/>
  <c r="AL51" i="8"/>
  <c r="AL41" i="8"/>
  <c r="AL37" i="8"/>
  <c r="AL31" i="8"/>
  <c r="AO21" i="8"/>
  <c r="AN21" i="8"/>
  <c r="AM21" i="8"/>
  <c r="AL21" i="8"/>
  <c r="AJ61" i="8"/>
  <c r="AJ57" i="8"/>
  <c r="AJ51" i="8"/>
  <c r="AJ21" i="8"/>
  <c r="AJ11" i="8"/>
  <c r="AJ7" i="8"/>
  <c r="AH61" i="8"/>
  <c r="AG61" i="8"/>
  <c r="AF61" i="8"/>
  <c r="AE61" i="8"/>
  <c r="AH57" i="8"/>
  <c r="AG57" i="8"/>
  <c r="AF57" i="8"/>
  <c r="AE57" i="8"/>
  <c r="AH51" i="8"/>
  <c r="AG51" i="8"/>
  <c r="AF51" i="8"/>
  <c r="AE51" i="8"/>
  <c r="AH21" i="8"/>
  <c r="AG21" i="8"/>
  <c r="AF21" i="8"/>
  <c r="AE21" i="8"/>
  <c r="AH11" i="8"/>
  <c r="AG11" i="8"/>
  <c r="AF11" i="8"/>
  <c r="AE11" i="8"/>
  <c r="AH7" i="8"/>
  <c r="AG7" i="8"/>
  <c r="AF7" i="8"/>
  <c r="AE7" i="8"/>
  <c r="AC61" i="8"/>
  <c r="AB61" i="8"/>
  <c r="AA61" i="8"/>
  <c r="Z61" i="8"/>
  <c r="AC57" i="8"/>
  <c r="AB57" i="8"/>
  <c r="AA57" i="8"/>
  <c r="Z57" i="8"/>
  <c r="AC51" i="8"/>
  <c r="AB51" i="8"/>
  <c r="AA51" i="8"/>
  <c r="Z51" i="8"/>
  <c r="Z41" i="8"/>
  <c r="Z37" i="8"/>
  <c r="Z31" i="8"/>
  <c r="AC27" i="8"/>
  <c r="AB27" i="8"/>
  <c r="AA27" i="8"/>
  <c r="Z27" i="8"/>
  <c r="AC21" i="8"/>
  <c r="AB21" i="8"/>
  <c r="AA21" i="8"/>
  <c r="Z21" i="8"/>
  <c r="AC11" i="8"/>
  <c r="AB11" i="8"/>
  <c r="AA11" i="8"/>
  <c r="Z11" i="8"/>
  <c r="AC7" i="8"/>
  <c r="AB7" i="8"/>
  <c r="AA7" i="8"/>
  <c r="Z7" i="8"/>
  <c r="X61" i="8"/>
  <c r="W61" i="8"/>
  <c r="V61" i="8"/>
  <c r="U61" i="8"/>
  <c r="X57" i="8"/>
  <c r="W57" i="8"/>
  <c r="V57" i="8"/>
  <c r="U57" i="8"/>
  <c r="X51" i="8"/>
  <c r="W51" i="8"/>
  <c r="V51" i="8"/>
  <c r="U51" i="8"/>
  <c r="U41" i="8"/>
  <c r="U37" i="8"/>
  <c r="U31" i="8"/>
  <c r="U27" i="8"/>
  <c r="X21" i="8"/>
  <c r="W21" i="8"/>
  <c r="V21" i="8"/>
  <c r="U21" i="8"/>
  <c r="X11" i="8"/>
  <c r="W11" i="8"/>
  <c r="V11" i="8"/>
  <c r="U11" i="8"/>
  <c r="X7" i="8"/>
  <c r="W7" i="8"/>
  <c r="V7" i="8"/>
  <c r="U7" i="8"/>
  <c r="S61" i="8"/>
  <c r="R61" i="8"/>
  <c r="Q61" i="8"/>
  <c r="S57" i="8"/>
  <c r="R57" i="8"/>
  <c r="Q57" i="8"/>
  <c r="S51" i="8"/>
  <c r="R51" i="8"/>
  <c r="Q51" i="8"/>
  <c r="Q41" i="8"/>
  <c r="R37" i="8"/>
  <c r="Q37" i="8"/>
  <c r="Q31" i="8"/>
  <c r="Q27" i="8"/>
  <c r="S21" i="8"/>
  <c r="R21" i="8"/>
  <c r="Q21" i="8"/>
  <c r="S11" i="8"/>
  <c r="R11" i="8"/>
  <c r="Q11" i="8"/>
  <c r="S7" i="8"/>
  <c r="R7" i="8"/>
  <c r="Q7" i="8"/>
  <c r="O61" i="8"/>
  <c r="N61" i="8"/>
  <c r="M61" i="8"/>
  <c r="L61" i="8"/>
  <c r="O57" i="8"/>
  <c r="N57" i="8"/>
  <c r="M57" i="8"/>
  <c r="L57" i="8"/>
  <c r="O51" i="8"/>
  <c r="N51" i="8"/>
  <c r="M51" i="8"/>
  <c r="L51" i="8"/>
  <c r="M41" i="8"/>
  <c r="L41" i="8"/>
  <c r="L37" i="8"/>
  <c r="M31" i="8"/>
  <c r="L31" i="8"/>
  <c r="L27" i="8"/>
  <c r="O21" i="8"/>
  <c r="N21" i="8"/>
  <c r="M21" i="8"/>
  <c r="L21" i="8"/>
  <c r="O11" i="8"/>
  <c r="N11" i="8"/>
  <c r="M11" i="8"/>
  <c r="L11" i="8"/>
  <c r="O7" i="8"/>
  <c r="N7" i="8"/>
  <c r="M7" i="8"/>
  <c r="L7" i="8"/>
  <c r="J61" i="8"/>
  <c r="J51" i="8"/>
  <c r="J21" i="8"/>
  <c r="J11" i="8"/>
  <c r="I61" i="8"/>
  <c r="I51" i="8"/>
  <c r="I21" i="8"/>
  <c r="I11" i="8"/>
  <c r="H61" i="8"/>
  <c r="H51" i="8"/>
  <c r="H41" i="8"/>
  <c r="H37" i="8"/>
  <c r="H21" i="8"/>
  <c r="H11" i="8"/>
  <c r="F61" i="8"/>
  <c r="F21" i="8"/>
  <c r="F11" i="8"/>
  <c r="E61" i="8"/>
  <c r="E21" i="8"/>
  <c r="E11" i="8"/>
  <c r="D61" i="8"/>
  <c r="D47" i="8"/>
  <c r="D37" i="8"/>
  <c r="D21" i="8"/>
  <c r="D11" i="8"/>
  <c r="C61" i="8"/>
  <c r="C51" i="8"/>
  <c r="C47" i="8"/>
  <c r="C41" i="8"/>
  <c r="C37" i="8"/>
  <c r="C21" i="8"/>
  <c r="C11" i="8"/>
  <c r="AP7" i="8"/>
  <c r="AP11" i="8"/>
  <c r="AP21" i="8"/>
  <c r="AP27" i="8"/>
  <c r="AP31" i="8"/>
  <c r="AP37" i="8"/>
  <c r="AP41" i="8"/>
  <c r="AP51" i="8"/>
  <c r="AP57" i="8"/>
  <c r="AP61" i="8"/>
  <c r="BG5" i="8"/>
  <c r="BG4" i="8"/>
  <c r="BG6" i="8"/>
  <c r="BG8" i="8"/>
  <c r="BG9" i="8"/>
  <c r="BG10" i="8"/>
  <c r="B21" i="8"/>
  <c r="G21" i="8"/>
  <c r="K21" i="8"/>
  <c r="P21" i="8"/>
  <c r="T21" i="8"/>
  <c r="Y21" i="8"/>
  <c r="AD21" i="8"/>
  <c r="AI21" i="8"/>
  <c r="AK21" i="8"/>
  <c r="AU21" i="8"/>
  <c r="B11" i="8"/>
  <c r="G11" i="8"/>
  <c r="K11" i="8"/>
  <c r="P11" i="8"/>
  <c r="T11" i="8"/>
  <c r="Y11" i="8"/>
  <c r="AD11" i="8"/>
  <c r="AI11" i="8"/>
  <c r="AK11" i="8"/>
  <c r="AU11" i="8"/>
  <c r="AY11" i="8"/>
  <c r="BF10" i="8"/>
  <c r="BF9" i="8"/>
  <c r="BF8" i="8"/>
  <c r="K7" i="8"/>
  <c r="P7" i="8"/>
  <c r="T7" i="8"/>
  <c r="Y7" i="8"/>
  <c r="AD7" i="8"/>
  <c r="AI7" i="8"/>
  <c r="AK7" i="8"/>
  <c r="AU7" i="8"/>
  <c r="AY7" i="8"/>
  <c r="BF6" i="8"/>
  <c r="BH6" i="8"/>
  <c r="BI6" i="8"/>
  <c r="K27" i="8"/>
  <c r="P27" i="8"/>
  <c r="T27" i="8"/>
  <c r="Y27" i="8"/>
  <c r="AU27" i="8"/>
  <c r="AY27" i="8"/>
  <c r="B37" i="8"/>
  <c r="G37" i="8"/>
  <c r="K37" i="8"/>
  <c r="P37" i="8"/>
  <c r="T37" i="8"/>
  <c r="Y37" i="8"/>
  <c r="AD37" i="8"/>
  <c r="AI37" i="8"/>
  <c r="AK37" i="8"/>
  <c r="AU37" i="8"/>
  <c r="AY37" i="8"/>
  <c r="B47" i="8"/>
  <c r="K57" i="8"/>
  <c r="P57" i="8"/>
  <c r="T57" i="8"/>
  <c r="Y57" i="8"/>
  <c r="AD57" i="8"/>
  <c r="AI57" i="8"/>
  <c r="AK57" i="8"/>
  <c r="AU57" i="8"/>
  <c r="AY57" i="8"/>
  <c r="BH10" i="8"/>
  <c r="BI10" i="8"/>
  <c r="BJ10" i="8"/>
  <c r="K31" i="8"/>
  <c r="P31" i="8"/>
  <c r="T31" i="8"/>
  <c r="Y31" i="8"/>
  <c r="AD31" i="8"/>
  <c r="AI31" i="8"/>
  <c r="AK31" i="8"/>
  <c r="AU31" i="8"/>
  <c r="AY31" i="8"/>
  <c r="B41" i="8"/>
  <c r="G41" i="8"/>
  <c r="K41" i="8"/>
  <c r="P41" i="8"/>
  <c r="T41" i="8"/>
  <c r="Y41" i="8"/>
  <c r="AD41" i="8"/>
  <c r="AI41" i="8"/>
  <c r="AK41" i="8"/>
  <c r="AU41" i="8"/>
  <c r="AY41" i="8"/>
  <c r="B51" i="8"/>
  <c r="G51" i="8"/>
  <c r="K51" i="8"/>
  <c r="P51" i="8"/>
  <c r="T51" i="8"/>
  <c r="Y51" i="8"/>
  <c r="AD51" i="8"/>
  <c r="AI51" i="8"/>
  <c r="AK51" i="8"/>
  <c r="AU51" i="8"/>
  <c r="AY51" i="8"/>
  <c r="B61" i="8"/>
  <c r="G61" i="8"/>
  <c r="K61" i="8"/>
  <c r="P61" i="8"/>
  <c r="T61" i="8"/>
  <c r="Y61" i="8"/>
  <c r="AD61" i="8"/>
  <c r="AI61" i="8"/>
  <c r="AK61" i="8"/>
  <c r="AU61" i="8"/>
  <c r="AY61" i="8"/>
  <c r="BJ8" i="8"/>
  <c r="BI9" i="8"/>
  <c r="BI8" i="8"/>
  <c r="BH9" i="8"/>
  <c r="BC28" i="8"/>
  <c r="BH8" i="8" s="1"/>
  <c r="BH5" i="8"/>
  <c r="BH4" i="8"/>
  <c r="BI4" i="8"/>
  <c r="D8" i="4"/>
  <c r="D7" i="4"/>
  <c r="D3" i="4"/>
  <c r="D4" i="4"/>
  <c r="D2" i="4"/>
  <c r="B19" i="4"/>
  <c r="N39" i="3"/>
  <c r="V7" i="3"/>
  <c r="N38" i="3"/>
  <c r="V6" i="3"/>
  <c r="N37" i="3"/>
  <c r="V5" i="3"/>
  <c r="N36" i="3"/>
  <c r="V4" i="3"/>
  <c r="N32" i="3"/>
  <c r="U7" i="3" s="1"/>
  <c r="N25" i="3"/>
  <c r="T7" i="3" s="1"/>
  <c r="B48" i="4"/>
  <c r="D17" i="4"/>
  <c r="D16" i="4"/>
  <c r="D14" i="4"/>
  <c r="D13" i="4"/>
  <c r="D12" i="4"/>
  <c r="D11" i="4"/>
  <c r="D10" i="4"/>
  <c r="N31" i="3"/>
  <c r="U6" i="3" s="1"/>
  <c r="N30" i="3"/>
  <c r="U5" i="3" s="1"/>
  <c r="N29" i="3"/>
  <c r="U4" i="3" s="1"/>
  <c r="N24" i="3"/>
  <c r="T6" i="3"/>
  <c r="N23" i="3"/>
  <c r="T5" i="3"/>
  <c r="N22" i="3"/>
  <c r="T4" i="3"/>
  <c r="N19" i="3"/>
  <c r="N18" i="3"/>
  <c r="N17" i="3"/>
  <c r="N16" i="3"/>
  <c r="N13" i="3"/>
  <c r="N12" i="3"/>
  <c r="N11" i="3"/>
  <c r="N10" i="3"/>
  <c r="N7" i="3"/>
  <c r="N6" i="3"/>
  <c r="N5" i="3"/>
  <c r="N4" i="3"/>
  <c r="D19" i="4" l="1"/>
  <c r="C19" i="4"/>
  <c r="BC57" i="8"/>
  <c r="BC37" i="8"/>
  <c r="BC21" i="8"/>
  <c r="BC31" i="8"/>
  <c r="BC61" i="8"/>
  <c r="BC41" i="8"/>
  <c r="BC7" i="8"/>
  <c r="BC11" i="8"/>
  <c r="BC27" i="8"/>
  <c r="BH7" i="8" s="1"/>
  <c r="BC51" i="8"/>
  <c r="BJ11" i="8" s="1"/>
  <c r="BC47" i="8"/>
  <c r="BJ7" i="8" s="1"/>
  <c r="BI7" i="8"/>
  <c r="BG11" i="8"/>
  <c r="BG7" i="8"/>
  <c r="BH11" i="8"/>
  <c r="BI11" i="8"/>
  <c r="BF7" i="8"/>
  <c r="BF11" i="8"/>
  <c r="BF5" i="8"/>
  <c r="A13" i="5" l="1"/>
  <c r="D13" i="5" l="1"/>
  <c r="C13" i="5"/>
</calcChain>
</file>

<file path=xl/sharedStrings.xml><?xml version="1.0" encoding="utf-8"?>
<sst xmlns="http://schemas.openxmlformats.org/spreadsheetml/2006/main" count="542" uniqueCount="85">
  <si>
    <t>Studio</t>
  </si>
  <si>
    <t>Control Room</t>
  </si>
  <si>
    <t>Conference Room</t>
  </si>
  <si>
    <t>Edit 1</t>
  </si>
  <si>
    <t>Edit 3</t>
  </si>
  <si>
    <t>Edit 4</t>
  </si>
  <si>
    <t>Camcorders</t>
  </si>
  <si>
    <t>Tripods</t>
  </si>
  <si>
    <t># Uses</t>
  </si>
  <si>
    <t>Hrs Use</t>
  </si>
  <si>
    <t>$ Value</t>
  </si>
  <si>
    <t xml:space="preserve">SATV </t>
  </si>
  <si>
    <t>Edit 2</t>
  </si>
  <si>
    <t>Jan</t>
  </si>
  <si>
    <t>Feb</t>
  </si>
  <si>
    <t>March</t>
  </si>
  <si>
    <t>April</t>
  </si>
  <si>
    <t>May</t>
  </si>
  <si>
    <t>June</t>
  </si>
  <si>
    <t>July</t>
  </si>
  <si>
    <t>Sept</t>
  </si>
  <si>
    <t>Oct</t>
  </si>
  <si>
    <t>Nov</t>
  </si>
  <si>
    <t>Dec</t>
  </si>
  <si>
    <t>Aug</t>
  </si>
  <si>
    <t>Camcorder</t>
  </si>
  <si>
    <t>iMovie</t>
  </si>
  <si>
    <t>Mar</t>
  </si>
  <si>
    <t>Apr</t>
  </si>
  <si>
    <t>YTD Total</t>
  </si>
  <si>
    <t>Captioning &amp; SAP Equip</t>
  </si>
  <si>
    <t>Items</t>
  </si>
  <si>
    <t>Total</t>
  </si>
  <si>
    <t>Capital $</t>
  </si>
  <si>
    <t>TOTAL</t>
  </si>
  <si>
    <t>Capital $ Payment</t>
  </si>
  <si>
    <t>Year</t>
  </si>
  <si>
    <t>Public School Program</t>
  </si>
  <si>
    <t>SATV Network &amp; IT</t>
  </si>
  <si>
    <t>Cablecast (2)</t>
  </si>
  <si>
    <t>Field Equipment (2)</t>
  </si>
  <si>
    <t>Editing (3)</t>
  </si>
  <si>
    <t>City Hall Equip(2)</t>
  </si>
  <si>
    <t>School Committee(2)</t>
  </si>
  <si>
    <t>SHS Auditorium(1 1/2)</t>
  </si>
  <si>
    <t>Council of Aging(1 1/2)</t>
  </si>
  <si>
    <t>Studio in a box (2)</t>
  </si>
  <si>
    <t>SHS Production (2)</t>
  </si>
  <si>
    <t>2nd Studio (2)</t>
  </si>
  <si>
    <t>Main Studio (2)</t>
  </si>
  <si>
    <t>years1-5</t>
  </si>
  <si>
    <t>years 6-10</t>
  </si>
  <si>
    <t>Training from 8-26-09 to present</t>
  </si>
  <si>
    <t>Relocation build out cost</t>
  </si>
  <si>
    <t>Annual Payment Amount</t>
  </si>
  <si>
    <t>1st year</t>
  </si>
  <si>
    <t>2nd year</t>
  </si>
  <si>
    <t>3rd year</t>
  </si>
  <si>
    <t>4th year</t>
  </si>
  <si>
    <t>FCP/Premiere</t>
  </si>
  <si>
    <t>Salem City Council from 8-26-09 to present</t>
  </si>
  <si>
    <t># Meetings</t>
  </si>
  <si>
    <t>City Council Hours</t>
  </si>
  <si>
    <t xml:space="preserve">School Committee Hours </t>
  </si>
  <si>
    <t>Times Re-Aired</t>
  </si>
  <si>
    <t>City Council First Run Hours</t>
  </si>
  <si>
    <t>City Council Re-Aired Hours</t>
  </si>
  <si>
    <t>School Committeel Re-Aired Hours</t>
  </si>
  <si>
    <t>City Council - Number of Meetings (YTD)</t>
  </si>
  <si>
    <t>School Committee - Number of Meetings (YTD)</t>
  </si>
  <si>
    <t>School Committee - Times Re-Aired (YTD)</t>
  </si>
  <si>
    <t>City Council - Times Re-Aired (YTD)</t>
  </si>
  <si>
    <t>City Council -  First Run Hours</t>
  </si>
  <si>
    <t xml:space="preserve">School Committee -  First Run Hours </t>
  </si>
  <si>
    <t>City Council - Re-Aired Hours (YTD)</t>
  </si>
  <si>
    <t>School Committee - Re-Aired Hours (YTD)</t>
  </si>
  <si>
    <t>A MEETING</t>
  </si>
  <si>
    <t>No Meeting</t>
  </si>
  <si>
    <t>Mtg Production (2)</t>
  </si>
  <si>
    <t>Membership from Aug 2009 to Oct 2013</t>
  </si>
  <si>
    <t>Nov 15 of each year</t>
  </si>
  <si>
    <t>Feb 15 of each year</t>
  </si>
  <si>
    <t>May 15 of each year</t>
  </si>
  <si>
    <t>Aug 15 of each year</t>
  </si>
  <si>
    <t>Usage From 8-26-2009 to 10-31-2013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</si>
</sst>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[hh]:mm:ss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6" fontId="2" fillId="0" borderId="0" xfId="0" applyNumberFormat="1" applyFont="1" applyAlignment="1">
      <alignment horizontal="center"/>
    </xf>
    <xf numFmtId="6" fontId="2" fillId="0" borderId="1" xfId="0" applyNumberFormat="1" applyFont="1" applyBorder="1" applyAlignment="1">
      <alignment horizontal="center"/>
    </xf>
    <xf numFmtId="6" fontId="2" fillId="0" borderId="2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3" borderId="0" xfId="0" applyNumberFormat="1" applyFill="1"/>
    <xf numFmtId="165" fontId="0" fillId="4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165" fontId="0" fillId="4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21" fontId="0" fillId="0" borderId="0" xfId="0" applyNumberFormat="1" applyAlignment="1">
      <alignment horizontal="center"/>
    </xf>
    <xf numFmtId="21" fontId="0" fillId="0" borderId="0" xfId="0" applyNumberFormat="1"/>
    <xf numFmtId="166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166" fontId="0" fillId="4" borderId="0" xfId="0" applyNumberFormat="1" applyFill="1"/>
    <xf numFmtId="0" fontId="0" fillId="4" borderId="0" xfId="0" applyFill="1"/>
    <xf numFmtId="0" fontId="0" fillId="2" borderId="0" xfId="0" applyFill="1"/>
    <xf numFmtId="166" fontId="0" fillId="0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6" fontId="0" fillId="3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4" borderId="0" xfId="0" applyNumberFormat="1" applyFill="1"/>
    <xf numFmtId="0" fontId="0" fillId="3" borderId="0" xfId="0" applyFill="1"/>
    <xf numFmtId="0" fontId="0" fillId="0" borderId="0" xfId="0" applyFill="1"/>
    <xf numFmtId="0" fontId="5" fillId="0" borderId="0" xfId="0" applyFont="1"/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6" fontId="2" fillId="0" borderId="0" xfId="0" applyNumberFormat="1" applyFont="1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" fontId="2" fillId="0" borderId="0" xfId="0" applyNumberFormat="1" applyFont="1" applyFill="1" applyBorder="1" applyAlignment="1">
      <alignment horizont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Financial Value for SATV Usage</a:t>
            </a:r>
          </a:p>
          <a:p>
            <a:pPr>
              <a:defRPr/>
            </a:pPr>
            <a:r>
              <a:rPr lang="en-US"/>
              <a:t>from Aug 26, 2009 to Oct 31,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Use!$B$2</c:f>
              <c:strCache>
                <c:ptCount val="1"/>
                <c:pt idx="0">
                  <c:v># Uses</c:v>
                </c:pt>
              </c:strCache>
            </c:strRef>
          </c:tx>
          <c:invertIfNegative val="0"/>
          <c:cat>
            <c:strRef>
              <c:f>Use!$A$3:$A$11</c:f>
              <c:strCache>
                <c:ptCount val="9"/>
                <c:pt idx="0">
                  <c:v>Studio</c:v>
                </c:pt>
                <c:pt idx="1">
                  <c:v>Control Room</c:v>
                </c:pt>
                <c:pt idx="2">
                  <c:v>Camcorders</c:v>
                </c:pt>
                <c:pt idx="3">
                  <c:v>Conference Room</c:v>
                </c:pt>
                <c:pt idx="4">
                  <c:v>Edit 1</c:v>
                </c:pt>
                <c:pt idx="5">
                  <c:v>Edit 2</c:v>
                </c:pt>
                <c:pt idx="6">
                  <c:v>Edit 3</c:v>
                </c:pt>
                <c:pt idx="7">
                  <c:v>Edit 4</c:v>
                </c:pt>
                <c:pt idx="8">
                  <c:v>Tripods</c:v>
                </c:pt>
              </c:strCache>
            </c:strRef>
          </c:cat>
          <c:val>
            <c:numRef>
              <c:f>Use!$B$3:$B$11</c:f>
              <c:numCache>
                <c:formatCode>General</c:formatCode>
                <c:ptCount val="9"/>
                <c:pt idx="0">
                  <c:v>642</c:v>
                </c:pt>
                <c:pt idx="1">
                  <c:v>419</c:v>
                </c:pt>
                <c:pt idx="2">
                  <c:v>1587</c:v>
                </c:pt>
                <c:pt idx="3">
                  <c:v>349</c:v>
                </c:pt>
                <c:pt idx="4">
                  <c:v>1050</c:v>
                </c:pt>
                <c:pt idx="5">
                  <c:v>284</c:v>
                </c:pt>
                <c:pt idx="6">
                  <c:v>1077</c:v>
                </c:pt>
                <c:pt idx="7">
                  <c:v>956</c:v>
                </c:pt>
                <c:pt idx="8">
                  <c:v>1208</c:v>
                </c:pt>
              </c:numCache>
            </c:numRef>
          </c:val>
        </c:ser>
        <c:ser>
          <c:idx val="1"/>
          <c:order val="1"/>
          <c:tx>
            <c:strRef>
              <c:f>Use!$C$2</c:f>
              <c:strCache>
                <c:ptCount val="1"/>
                <c:pt idx="0">
                  <c:v>Hrs Use</c:v>
                </c:pt>
              </c:strCache>
            </c:strRef>
          </c:tx>
          <c:invertIfNegative val="0"/>
          <c:cat>
            <c:strRef>
              <c:f>Use!$A$3:$A$11</c:f>
              <c:strCache>
                <c:ptCount val="9"/>
                <c:pt idx="0">
                  <c:v>Studio</c:v>
                </c:pt>
                <c:pt idx="1">
                  <c:v>Control Room</c:v>
                </c:pt>
                <c:pt idx="2">
                  <c:v>Camcorders</c:v>
                </c:pt>
                <c:pt idx="3">
                  <c:v>Conference Room</c:v>
                </c:pt>
                <c:pt idx="4">
                  <c:v>Edit 1</c:v>
                </c:pt>
                <c:pt idx="5">
                  <c:v>Edit 2</c:v>
                </c:pt>
                <c:pt idx="6">
                  <c:v>Edit 3</c:v>
                </c:pt>
                <c:pt idx="7">
                  <c:v>Edit 4</c:v>
                </c:pt>
                <c:pt idx="8">
                  <c:v>Tripods</c:v>
                </c:pt>
              </c:strCache>
            </c:strRef>
          </c:cat>
          <c:val>
            <c:numRef>
              <c:f>Use!$C$3:$C$11</c:f>
              <c:numCache>
                <c:formatCode>#,##0.00</c:formatCode>
                <c:ptCount val="9"/>
                <c:pt idx="0">
                  <c:v>10978.17</c:v>
                </c:pt>
                <c:pt idx="1">
                  <c:v>10139.25</c:v>
                </c:pt>
                <c:pt idx="2">
                  <c:v>79634.84</c:v>
                </c:pt>
                <c:pt idx="3">
                  <c:v>1950.92</c:v>
                </c:pt>
                <c:pt idx="4">
                  <c:v>4477.58</c:v>
                </c:pt>
                <c:pt idx="5">
                  <c:v>1560.92</c:v>
                </c:pt>
                <c:pt idx="6">
                  <c:v>4216.67</c:v>
                </c:pt>
                <c:pt idx="7">
                  <c:v>3866.75</c:v>
                </c:pt>
                <c:pt idx="8">
                  <c:v>63982.080000000002</c:v>
                </c:pt>
              </c:numCache>
            </c:numRef>
          </c:val>
        </c:ser>
        <c:ser>
          <c:idx val="2"/>
          <c:order val="2"/>
          <c:tx>
            <c:strRef>
              <c:f>Use!$D$2</c:f>
              <c:strCache>
                <c:ptCount val="1"/>
                <c:pt idx="0">
                  <c:v>$ Value</c:v>
                </c:pt>
              </c:strCache>
            </c:strRef>
          </c:tx>
          <c:invertIfNegative val="0"/>
          <c:cat>
            <c:strRef>
              <c:f>Use!$A$3:$A$11</c:f>
              <c:strCache>
                <c:ptCount val="9"/>
                <c:pt idx="0">
                  <c:v>Studio</c:v>
                </c:pt>
                <c:pt idx="1">
                  <c:v>Control Room</c:v>
                </c:pt>
                <c:pt idx="2">
                  <c:v>Camcorders</c:v>
                </c:pt>
                <c:pt idx="3">
                  <c:v>Conference Room</c:v>
                </c:pt>
                <c:pt idx="4">
                  <c:v>Edit 1</c:v>
                </c:pt>
                <c:pt idx="5">
                  <c:v>Edit 2</c:v>
                </c:pt>
                <c:pt idx="6">
                  <c:v>Edit 3</c:v>
                </c:pt>
                <c:pt idx="7">
                  <c:v>Edit 4</c:v>
                </c:pt>
                <c:pt idx="8">
                  <c:v>Tripods</c:v>
                </c:pt>
              </c:strCache>
            </c:strRef>
          </c:cat>
          <c:val>
            <c:numRef>
              <c:f>Use!$D$3:$D$11</c:f>
              <c:numCache>
                <c:formatCode>"$"#,##0.00</c:formatCode>
                <c:ptCount val="9"/>
                <c:pt idx="0">
                  <c:v>2080375.07</c:v>
                </c:pt>
                <c:pt idx="1">
                  <c:v>1028477.14</c:v>
                </c:pt>
                <c:pt idx="2">
                  <c:v>1370193.8</c:v>
                </c:pt>
                <c:pt idx="3">
                  <c:v>25287.5</c:v>
                </c:pt>
                <c:pt idx="4">
                  <c:v>295083.32</c:v>
                </c:pt>
                <c:pt idx="5">
                  <c:v>54072.92</c:v>
                </c:pt>
                <c:pt idx="6">
                  <c:v>257135.43</c:v>
                </c:pt>
                <c:pt idx="7">
                  <c:v>255875.01</c:v>
                </c:pt>
                <c:pt idx="8">
                  <c:v>41987.74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74208"/>
        <c:axId val="88588288"/>
      </c:barChart>
      <c:catAx>
        <c:axId val="8857420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8858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588288"/>
        <c:scaling>
          <c:logBase val="10"/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857420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466" l="0.70000000000000162" r="0.70000000000000162" t="0.750000000000004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sng" baseline="0">
                <a:effectLst/>
              </a:rPr>
              <a:t>City Council &amp; School Committe 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Number of Times Re-Aired (YTD)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Aug 2009 to Oct 2013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27167496278534126"/>
          <c:y val="2.777777777777798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'City Council-School C 2009-2013'!$BE$6</c:f>
              <c:strCache>
                <c:ptCount val="1"/>
                <c:pt idx="0">
                  <c:v>City Council - Times Re-Aired (YTD)</c:v>
                </c:pt>
              </c:strCache>
            </c:strRef>
          </c:tx>
          <c:invertIfNegative val="0"/>
          <c:cat>
            <c:numRef>
              <c:f>'City Council-School C 2009-2013'!$BF$3:$BJ$3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'City Council-School C 2009-2013'!$BF$6:$BJ$6</c:f>
              <c:numCache>
                <c:formatCode>General</c:formatCode>
                <c:ptCount val="5"/>
                <c:pt idx="0">
                  <c:v>46</c:v>
                </c:pt>
                <c:pt idx="1">
                  <c:v>110</c:v>
                </c:pt>
                <c:pt idx="2">
                  <c:v>223</c:v>
                </c:pt>
                <c:pt idx="3">
                  <c:v>231</c:v>
                </c:pt>
                <c:pt idx="4">
                  <c:v>213</c:v>
                </c:pt>
              </c:numCache>
            </c:numRef>
          </c:val>
        </c:ser>
        <c:ser>
          <c:idx val="1"/>
          <c:order val="1"/>
          <c:tx>
            <c:strRef>
              <c:f>'City Council-School C 2009-2013'!$BE$10</c:f>
              <c:strCache>
                <c:ptCount val="1"/>
                <c:pt idx="0">
                  <c:v>School Committee - Times Re-Aired (YTD)</c:v>
                </c:pt>
              </c:strCache>
            </c:strRef>
          </c:tx>
          <c:invertIfNegative val="0"/>
          <c:cat>
            <c:numRef>
              <c:f>'City Council-School C 2009-2013'!$BF$3:$BJ$3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'City Council-School C 2009-2013'!$BF$10:$BJ$10</c:f>
              <c:numCache>
                <c:formatCode>General</c:formatCode>
                <c:ptCount val="5"/>
                <c:pt idx="0">
                  <c:v>40</c:v>
                </c:pt>
                <c:pt idx="1">
                  <c:v>88</c:v>
                </c:pt>
                <c:pt idx="2">
                  <c:v>182</c:v>
                </c:pt>
                <c:pt idx="3">
                  <c:v>177</c:v>
                </c:pt>
                <c:pt idx="4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77984"/>
        <c:axId val="97579776"/>
      </c:barChart>
      <c:catAx>
        <c:axId val="975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7579776"/>
        <c:crosses val="autoZero"/>
        <c:auto val="1"/>
        <c:lblAlgn val="ctr"/>
        <c:lblOffset val="100"/>
        <c:noMultiLvlLbl val="0"/>
      </c:catAx>
      <c:valAx>
        <c:axId val="97579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Number of Times</a:t>
                </a:r>
              </a:p>
              <a:p>
                <a:pPr>
                  <a:defRPr sz="1800"/>
                </a:pPr>
                <a:r>
                  <a:rPr lang="en-US" sz="1800"/>
                  <a:t> Meetings  Re-Aired</a:t>
                </a:r>
              </a:p>
            </c:rich>
          </c:tx>
          <c:layout>
            <c:manualLayout>
              <c:xMode val="edge"/>
              <c:yMode val="edge"/>
              <c:x val="0.20530367835757088"/>
              <c:y val="0.308333333333333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75779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1" l="0.75000000000000178" r="0.75000000000000178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u="sng" baseline="0">
                <a:effectLst/>
              </a:rPr>
              <a:t>City Council &amp; School Committe  </a:t>
            </a:r>
            <a:endParaRPr lang="en-US">
              <a:effectLst/>
            </a:endParaRPr>
          </a:p>
          <a:p>
            <a:pPr algn="ctr">
              <a:defRPr/>
            </a:pPr>
            <a:r>
              <a:rPr lang="en-US" sz="1800" b="1" i="0" baseline="0">
                <a:effectLst/>
              </a:rPr>
              <a:t>Total Hours Re-Aired (YTD)</a:t>
            </a:r>
            <a:endParaRPr lang="en-US">
              <a:effectLst/>
            </a:endParaRPr>
          </a:p>
          <a:p>
            <a:pPr algn="ctr">
              <a:defRPr/>
            </a:pPr>
            <a:r>
              <a:rPr lang="en-US" sz="1800" b="1" i="0" baseline="0">
                <a:effectLst/>
              </a:rPr>
              <a:t>from Aug 2009 to Oct 2013</a:t>
            </a:r>
            <a:endParaRPr lang="en-US">
              <a:effectLst/>
            </a:endParaRPr>
          </a:p>
          <a:p>
            <a:pPr algn="ctr">
              <a:defRPr/>
            </a:pPr>
            <a:endParaRPr lang="en-US"/>
          </a:p>
        </c:rich>
      </c:tx>
      <c:layout>
        <c:manualLayout>
          <c:xMode val="edge"/>
          <c:yMode val="edge"/>
          <c:x val="0.30015963573415638"/>
          <c:y val="3.461551971431081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'City Council-School C 2009-2013'!$BE$7</c:f>
              <c:strCache>
                <c:ptCount val="1"/>
                <c:pt idx="0">
                  <c:v>City Council - Re-Aired Hours (YTD)</c:v>
                </c:pt>
              </c:strCache>
            </c:strRef>
          </c:tx>
          <c:invertIfNegative val="0"/>
          <c:cat>
            <c:numRef>
              <c:f>'City Council-School C 2009-2013'!$BF$3:$BJ$3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'City Council-School C 2009-2013'!$BF$7:$BJ$7</c:f>
              <c:numCache>
                <c:formatCode>[hh]:mm:ss</c:formatCode>
                <c:ptCount val="5"/>
                <c:pt idx="0">
                  <c:v>3.0783912037037036</c:v>
                </c:pt>
                <c:pt idx="1">
                  <c:v>8.1177662037037059</c:v>
                </c:pt>
                <c:pt idx="2">
                  <c:v>17.656886574074072</c:v>
                </c:pt>
                <c:pt idx="3">
                  <c:v>18.729120370370367</c:v>
                </c:pt>
                <c:pt idx="4">
                  <c:v>13.877847222222218</c:v>
                </c:pt>
              </c:numCache>
            </c:numRef>
          </c:val>
        </c:ser>
        <c:ser>
          <c:idx val="1"/>
          <c:order val="1"/>
          <c:tx>
            <c:strRef>
              <c:f>'City Council-School C 2009-2013'!$BE$11</c:f>
              <c:strCache>
                <c:ptCount val="1"/>
                <c:pt idx="0">
                  <c:v>School Committee - Re-Aired Hours (YTD)</c:v>
                </c:pt>
              </c:strCache>
            </c:strRef>
          </c:tx>
          <c:invertIfNegative val="0"/>
          <c:cat>
            <c:numRef>
              <c:f>'City Council-School C 2009-2013'!$BF$3:$BJ$3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'City Council-School C 2009-2013'!$BF$11:$BJ$11</c:f>
              <c:numCache>
                <c:formatCode>[hh]:mm:ss</c:formatCode>
                <c:ptCount val="5"/>
                <c:pt idx="0">
                  <c:v>2.3584490740740742</c:v>
                </c:pt>
                <c:pt idx="1">
                  <c:v>5.2344907407407399</c:v>
                </c:pt>
                <c:pt idx="2">
                  <c:v>8.1695023148148138</c:v>
                </c:pt>
                <c:pt idx="3">
                  <c:v>10.294340277777778</c:v>
                </c:pt>
                <c:pt idx="4">
                  <c:v>8.4125578703703709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76512"/>
        <c:axId val="102978304"/>
      </c:barChart>
      <c:catAx>
        <c:axId val="10297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2978304"/>
        <c:crosses val="autoZero"/>
        <c:auto val="1"/>
        <c:lblAlgn val="ctr"/>
        <c:lblOffset val="100"/>
        <c:noMultiLvlLbl val="0"/>
      </c:catAx>
      <c:valAx>
        <c:axId val="102978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 baseline="0"/>
                  <a:t>Hours Re-Aired</a:t>
                </a:r>
              </a:p>
              <a:p>
                <a:pPr>
                  <a:defRPr sz="1800"/>
                </a:pPr>
                <a:r>
                  <a:rPr lang="en-US" sz="1800" baseline="0"/>
                  <a:t>(Hrs:Min:Sec</a:t>
                </a:r>
                <a:endParaRPr lang="en-US" sz="1800"/>
              </a:p>
            </c:rich>
          </c:tx>
          <c:layout>
            <c:manualLayout>
              <c:xMode val="edge"/>
              <c:yMode val="edge"/>
              <c:x val="0.15028431326323721"/>
              <c:y val="0.38650850335158043"/>
            </c:manualLayout>
          </c:layout>
          <c:overlay val="0"/>
        </c:title>
        <c:numFmt formatCode="[hh]:mm:ss" sourceLinked="1"/>
        <c:majorTickMark val="none"/>
        <c:minorTickMark val="none"/>
        <c:tickLblPos val="nextTo"/>
        <c:crossAx val="1029765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1" l="0.75000000000000178" r="0.7500000000000017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Contract</a:t>
            </a:r>
            <a:r>
              <a:rPr lang="en-US" baseline="0"/>
              <a:t> Operational &amp; Capital Payment Schedule 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8006217814534573E-2"/>
          <c:y val="0.19362481401743206"/>
          <c:w val="0.97380952135448062"/>
          <c:h val="0.67362727933369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'Op Budget at Derby'!$C$2</c:f>
              <c:strCache>
                <c:ptCount val="1"/>
                <c:pt idx="0">
                  <c:v>Nov 15 of each year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8416208041860182E-2"/>
                  <c:y val="-7.7380934247062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126334993821146E-2"/>
                  <c:y val="-1.1904759114932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592163163929676E-2"/>
                  <c:y val="-6.5476175132129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312720553425902E-2"/>
                  <c:y val="-1.488094889366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364512634147093E-2"/>
                  <c:y val="-6.2499985353396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238185664185619E-2"/>
                  <c:y val="-1.488094889366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4554944055813582E-2"/>
                  <c:y val="-5.9523795574663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084973350635224E-2"/>
                  <c:y val="-1.488094889366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3289881071898805E-2"/>
                  <c:y val="-6.2499985353396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7047657569511035E-2"/>
                  <c:y val="-1.1904759114932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756113528527093E-2"/>
                  <c:y val="-1.78571386723990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 Quarterly</a:t>
                    </a:r>
                    <a:r>
                      <a:rPr lang="en-US" baseline="0"/>
                      <a:t> payments</a:t>
                    </a:r>
                    <a:r>
                      <a:rPr lang="en-US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'Op Budget at Derby'!$A$3:$B$13</c:f>
              <c:multiLvlStrCache>
                <c:ptCount val="11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2023</c:v>
                  </c:pt>
                  <c:pt idx="9">
                    <c:v>2024</c:v>
                  </c:pt>
                  <c:pt idx="10">
                    <c:v>TOTAL</c:v>
                  </c:pt>
                </c:lvl>
                <c:lvl>
                  <c:pt idx="0">
                    <c:v>$655,855 </c:v>
                  </c:pt>
                  <c:pt idx="1">
                    <c:v>$668,972 </c:v>
                  </c:pt>
                  <c:pt idx="2">
                    <c:v>$682,352 </c:v>
                  </c:pt>
                  <c:pt idx="3">
                    <c:v>$695,999 </c:v>
                  </c:pt>
                  <c:pt idx="4">
                    <c:v>$709,919 </c:v>
                  </c:pt>
                  <c:pt idx="5">
                    <c:v>$724,117 </c:v>
                  </c:pt>
                  <c:pt idx="6">
                    <c:v>$738,599 </c:v>
                  </c:pt>
                  <c:pt idx="7">
                    <c:v>$753,371 </c:v>
                  </c:pt>
                  <c:pt idx="8">
                    <c:v>$768,439 </c:v>
                  </c:pt>
                  <c:pt idx="9">
                    <c:v>$783,808 </c:v>
                  </c:pt>
                  <c:pt idx="10">
                    <c:v>$7,181,431 </c:v>
                  </c:pt>
                </c:lvl>
              </c:multiLvlStrCache>
            </c:multiLvlStrRef>
          </c:cat>
          <c:val>
            <c:numRef>
              <c:f>'Op Budget at Derby'!$C$3:$C$13</c:f>
              <c:numCache>
                <c:formatCode>"$"#,##0.00_);[Red]\("$"#,##0.00\)</c:formatCode>
                <c:ptCount val="11"/>
                <c:pt idx="0">
                  <c:v>163963.75</c:v>
                </c:pt>
                <c:pt idx="1">
                  <c:v>167243</c:v>
                </c:pt>
                <c:pt idx="2">
                  <c:v>170588</c:v>
                </c:pt>
                <c:pt idx="3">
                  <c:v>173999.75</c:v>
                </c:pt>
                <c:pt idx="4">
                  <c:v>177479.75</c:v>
                </c:pt>
                <c:pt idx="5">
                  <c:v>181029.25</c:v>
                </c:pt>
                <c:pt idx="6">
                  <c:v>184649.75</c:v>
                </c:pt>
                <c:pt idx="7">
                  <c:v>188342.75</c:v>
                </c:pt>
                <c:pt idx="8">
                  <c:v>192109.75</c:v>
                </c:pt>
                <c:pt idx="9">
                  <c:v>195952</c:v>
                </c:pt>
                <c:pt idx="10" formatCode="&quot;$&quot;#,##0_);[Red]\(&quot;$&quot;#,##0\)">
                  <c:v>1795357.75</c:v>
                </c:pt>
              </c:numCache>
            </c:numRef>
          </c:val>
        </c:ser>
        <c:ser>
          <c:idx val="1"/>
          <c:order val="1"/>
          <c:tx>
            <c:strRef>
              <c:f>'Op Budget at Derby'!$D$2</c:f>
              <c:strCache>
                <c:ptCount val="1"/>
                <c:pt idx="0">
                  <c:v>Feb 15 of each year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'Op Budget at Derby'!$A$3:$B$13</c:f>
              <c:multiLvlStrCache>
                <c:ptCount val="11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2023</c:v>
                  </c:pt>
                  <c:pt idx="9">
                    <c:v>2024</c:v>
                  </c:pt>
                  <c:pt idx="10">
                    <c:v>TOTAL</c:v>
                  </c:pt>
                </c:lvl>
                <c:lvl>
                  <c:pt idx="0">
                    <c:v>$655,855 </c:v>
                  </c:pt>
                  <c:pt idx="1">
                    <c:v>$668,972 </c:v>
                  </c:pt>
                  <c:pt idx="2">
                    <c:v>$682,352 </c:v>
                  </c:pt>
                  <c:pt idx="3">
                    <c:v>$695,999 </c:v>
                  </c:pt>
                  <c:pt idx="4">
                    <c:v>$709,919 </c:v>
                  </c:pt>
                  <c:pt idx="5">
                    <c:v>$724,117 </c:v>
                  </c:pt>
                  <c:pt idx="6">
                    <c:v>$738,599 </c:v>
                  </c:pt>
                  <c:pt idx="7">
                    <c:v>$753,371 </c:v>
                  </c:pt>
                  <c:pt idx="8">
                    <c:v>$768,439 </c:v>
                  </c:pt>
                  <c:pt idx="9">
                    <c:v>$783,808 </c:v>
                  </c:pt>
                  <c:pt idx="10">
                    <c:v>$7,181,431 </c:v>
                  </c:pt>
                </c:lvl>
              </c:multiLvlStrCache>
            </c:multiLvlStrRef>
          </c:cat>
          <c:val>
            <c:numRef>
              <c:f>'Op Budget at Derby'!$D$3:$D$13</c:f>
              <c:numCache>
                <c:formatCode>"$"#,##0.00_);[Red]\("$"#,##0.00\)</c:formatCode>
                <c:ptCount val="11"/>
                <c:pt idx="0">
                  <c:v>163963.75</c:v>
                </c:pt>
                <c:pt idx="1">
                  <c:v>167243</c:v>
                </c:pt>
                <c:pt idx="2">
                  <c:v>170588</c:v>
                </c:pt>
                <c:pt idx="3">
                  <c:v>173999.75</c:v>
                </c:pt>
                <c:pt idx="4">
                  <c:v>177479.75</c:v>
                </c:pt>
                <c:pt idx="5">
                  <c:v>181029.25</c:v>
                </c:pt>
                <c:pt idx="6">
                  <c:v>184649.75</c:v>
                </c:pt>
                <c:pt idx="7">
                  <c:v>188342.75</c:v>
                </c:pt>
                <c:pt idx="8">
                  <c:v>192109.75</c:v>
                </c:pt>
                <c:pt idx="9">
                  <c:v>195952</c:v>
                </c:pt>
                <c:pt idx="10" formatCode="&quot;$&quot;#,##0_);[Red]\(&quot;$&quot;#,##0\)">
                  <c:v>1795357.75</c:v>
                </c:pt>
              </c:numCache>
            </c:numRef>
          </c:val>
        </c:ser>
        <c:ser>
          <c:idx val="2"/>
          <c:order val="2"/>
          <c:tx>
            <c:strRef>
              <c:f>'Op Budget at Derby'!$E$2</c:f>
              <c:strCache>
                <c:ptCount val="1"/>
                <c:pt idx="0">
                  <c:v>May 15 of each year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'Op Budget at Derby'!$A$3:$B$13</c:f>
              <c:multiLvlStrCache>
                <c:ptCount val="11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2023</c:v>
                  </c:pt>
                  <c:pt idx="9">
                    <c:v>2024</c:v>
                  </c:pt>
                  <c:pt idx="10">
                    <c:v>TOTAL</c:v>
                  </c:pt>
                </c:lvl>
                <c:lvl>
                  <c:pt idx="0">
                    <c:v>$655,855 </c:v>
                  </c:pt>
                  <c:pt idx="1">
                    <c:v>$668,972 </c:v>
                  </c:pt>
                  <c:pt idx="2">
                    <c:v>$682,352 </c:v>
                  </c:pt>
                  <c:pt idx="3">
                    <c:v>$695,999 </c:v>
                  </c:pt>
                  <c:pt idx="4">
                    <c:v>$709,919 </c:v>
                  </c:pt>
                  <c:pt idx="5">
                    <c:v>$724,117 </c:v>
                  </c:pt>
                  <c:pt idx="6">
                    <c:v>$738,599 </c:v>
                  </c:pt>
                  <c:pt idx="7">
                    <c:v>$753,371 </c:v>
                  </c:pt>
                  <c:pt idx="8">
                    <c:v>$768,439 </c:v>
                  </c:pt>
                  <c:pt idx="9">
                    <c:v>$783,808 </c:v>
                  </c:pt>
                  <c:pt idx="10">
                    <c:v>$7,181,431 </c:v>
                  </c:pt>
                </c:lvl>
              </c:multiLvlStrCache>
            </c:multiLvlStrRef>
          </c:cat>
          <c:val>
            <c:numRef>
              <c:f>'Op Budget at Derby'!$E$3:$E$13</c:f>
              <c:numCache>
                <c:formatCode>"$"#,##0.00_);[Red]\("$"#,##0.00\)</c:formatCode>
                <c:ptCount val="11"/>
                <c:pt idx="0">
                  <c:v>163963.75</c:v>
                </c:pt>
                <c:pt idx="1">
                  <c:v>167243</c:v>
                </c:pt>
                <c:pt idx="2">
                  <c:v>170588</c:v>
                </c:pt>
                <c:pt idx="3">
                  <c:v>173999.75</c:v>
                </c:pt>
                <c:pt idx="4">
                  <c:v>177479.75</c:v>
                </c:pt>
                <c:pt idx="5">
                  <c:v>181029.25</c:v>
                </c:pt>
                <c:pt idx="6">
                  <c:v>184649.75</c:v>
                </c:pt>
                <c:pt idx="7">
                  <c:v>188342.75</c:v>
                </c:pt>
                <c:pt idx="8">
                  <c:v>192109.75</c:v>
                </c:pt>
                <c:pt idx="9">
                  <c:v>195952</c:v>
                </c:pt>
                <c:pt idx="10" formatCode="&quot;$&quot;#,##0_);[Red]\(&quot;$&quot;#,##0\)">
                  <c:v>1795357.75</c:v>
                </c:pt>
              </c:numCache>
            </c:numRef>
          </c:val>
        </c:ser>
        <c:ser>
          <c:idx val="3"/>
          <c:order val="3"/>
          <c:tx>
            <c:strRef>
              <c:f>'Op Budget at Derby'!$F$2</c:f>
              <c:strCache>
                <c:ptCount val="1"/>
                <c:pt idx="0">
                  <c:v>Aug 15 of each year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'Op Budget at Derby'!$A$3:$B$13</c:f>
              <c:multiLvlStrCache>
                <c:ptCount val="11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2023</c:v>
                  </c:pt>
                  <c:pt idx="9">
                    <c:v>2024</c:v>
                  </c:pt>
                  <c:pt idx="10">
                    <c:v>TOTAL</c:v>
                  </c:pt>
                </c:lvl>
                <c:lvl>
                  <c:pt idx="0">
                    <c:v>$655,855 </c:v>
                  </c:pt>
                  <c:pt idx="1">
                    <c:v>$668,972 </c:v>
                  </c:pt>
                  <c:pt idx="2">
                    <c:v>$682,352 </c:v>
                  </c:pt>
                  <c:pt idx="3">
                    <c:v>$695,999 </c:v>
                  </c:pt>
                  <c:pt idx="4">
                    <c:v>$709,919 </c:v>
                  </c:pt>
                  <c:pt idx="5">
                    <c:v>$724,117 </c:v>
                  </c:pt>
                  <c:pt idx="6">
                    <c:v>$738,599 </c:v>
                  </c:pt>
                  <c:pt idx="7">
                    <c:v>$753,371 </c:v>
                  </c:pt>
                  <c:pt idx="8">
                    <c:v>$768,439 </c:v>
                  </c:pt>
                  <c:pt idx="9">
                    <c:v>$783,808 </c:v>
                  </c:pt>
                  <c:pt idx="10">
                    <c:v>$7,181,431 </c:v>
                  </c:pt>
                </c:lvl>
              </c:multiLvlStrCache>
            </c:multiLvlStrRef>
          </c:cat>
          <c:val>
            <c:numRef>
              <c:f>'Op Budget at Derby'!$F$3:$F$13</c:f>
              <c:numCache>
                <c:formatCode>"$"#,##0.00_);[Red]\("$"#,##0.00\)</c:formatCode>
                <c:ptCount val="11"/>
                <c:pt idx="0">
                  <c:v>163963.75</c:v>
                </c:pt>
                <c:pt idx="1">
                  <c:v>167243</c:v>
                </c:pt>
                <c:pt idx="2">
                  <c:v>170588</c:v>
                </c:pt>
                <c:pt idx="3">
                  <c:v>173999.75</c:v>
                </c:pt>
                <c:pt idx="4">
                  <c:v>177479.75</c:v>
                </c:pt>
                <c:pt idx="5">
                  <c:v>181029.25</c:v>
                </c:pt>
                <c:pt idx="6">
                  <c:v>184649.75</c:v>
                </c:pt>
                <c:pt idx="7">
                  <c:v>188342.75</c:v>
                </c:pt>
                <c:pt idx="8">
                  <c:v>192109.75</c:v>
                </c:pt>
                <c:pt idx="9">
                  <c:v>195952</c:v>
                </c:pt>
                <c:pt idx="10" formatCode="&quot;$&quot;#,##0_);[Red]\(&quot;$&quot;#,##0\)">
                  <c:v>1795357.75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040512"/>
        <c:axId val="103042048"/>
      </c:barChart>
      <c:catAx>
        <c:axId val="103040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03042048"/>
        <c:crosses val="autoZero"/>
        <c:auto val="1"/>
        <c:lblAlgn val="ctr"/>
        <c:lblOffset val="100"/>
        <c:noMultiLvlLbl val="0"/>
      </c:catAx>
      <c:valAx>
        <c:axId val="103042048"/>
        <c:scaling>
          <c:orientation val="minMax"/>
        </c:scaling>
        <c:delete val="1"/>
        <c:axPos val="l"/>
        <c:numFmt formatCode="&quot;$&quot;#,##0.00_);[Red]\(&quot;$&quot;#,##0.00\)" sourceLinked="1"/>
        <c:majorTickMark val="none"/>
        <c:minorTickMark val="none"/>
        <c:tickLblPos val="none"/>
        <c:crossAx val="1030405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466" l="0.70000000000000162" r="0.70000000000000162" t="0.750000000000004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Membership</a:t>
            </a:r>
            <a:r>
              <a:rPr lang="en-US" baseline="0"/>
              <a:t> from Aug 2009 to Oct 2013</a:t>
            </a:r>
            <a:endParaRPr lang="en-US"/>
          </a:p>
        </c:rich>
      </c:tx>
      <c:layout>
        <c:manualLayout>
          <c:xMode val="edge"/>
          <c:yMode val="edge"/>
          <c:x val="0.28514588929094625"/>
          <c:y val="3.301647326978857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Membership!$B$3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Membership!$A$4:$A$15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Membership!$B$4:$B$15</c:f>
              <c:numCache>
                <c:formatCode>General</c:formatCode>
                <c:ptCount val="12"/>
                <c:pt idx="0">
                  <c:v>160</c:v>
                </c:pt>
                <c:pt idx="1">
                  <c:v>160</c:v>
                </c:pt>
                <c:pt idx="2">
                  <c:v>175</c:v>
                </c:pt>
                <c:pt idx="3">
                  <c:v>175</c:v>
                </c:pt>
                <c:pt idx="4">
                  <c:v>173</c:v>
                </c:pt>
                <c:pt idx="5">
                  <c:v>170</c:v>
                </c:pt>
                <c:pt idx="6">
                  <c:v>160</c:v>
                </c:pt>
                <c:pt idx="7">
                  <c:v>170</c:v>
                </c:pt>
                <c:pt idx="8">
                  <c:v>170</c:v>
                </c:pt>
                <c:pt idx="9">
                  <c:v>175</c:v>
                </c:pt>
                <c:pt idx="10">
                  <c:v>170</c:v>
                </c:pt>
                <c:pt idx="11">
                  <c:v>170</c:v>
                </c:pt>
              </c:numCache>
            </c:numRef>
          </c:val>
        </c:ser>
        <c:ser>
          <c:idx val="1"/>
          <c:order val="1"/>
          <c:tx>
            <c:strRef>
              <c:f>Membership!$C$3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Membership!$A$4:$A$15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Membership!$C$4:$C$15</c:f>
              <c:numCache>
                <c:formatCode>General</c:formatCode>
                <c:ptCount val="12"/>
                <c:pt idx="0">
                  <c:v>170</c:v>
                </c:pt>
                <c:pt idx="1">
                  <c:v>173</c:v>
                </c:pt>
                <c:pt idx="2">
                  <c:v>172</c:v>
                </c:pt>
                <c:pt idx="3">
                  <c:v>172</c:v>
                </c:pt>
                <c:pt idx="4">
                  <c:v>163</c:v>
                </c:pt>
                <c:pt idx="5">
                  <c:v>160</c:v>
                </c:pt>
                <c:pt idx="6">
                  <c:v>166</c:v>
                </c:pt>
                <c:pt idx="7">
                  <c:v>166</c:v>
                </c:pt>
                <c:pt idx="8">
                  <c:v>181</c:v>
                </c:pt>
                <c:pt idx="9">
                  <c:v>181</c:v>
                </c:pt>
                <c:pt idx="10">
                  <c:v>180</c:v>
                </c:pt>
                <c:pt idx="11">
                  <c:v>172</c:v>
                </c:pt>
              </c:numCache>
            </c:numRef>
          </c:val>
        </c:ser>
        <c:ser>
          <c:idx val="2"/>
          <c:order val="2"/>
          <c:tx>
            <c:strRef>
              <c:f>Membership!$D$3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Membership!$A$4:$A$15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Membership!$D$4:$D$15</c:f>
              <c:numCache>
                <c:formatCode>General</c:formatCode>
                <c:ptCount val="12"/>
                <c:pt idx="0">
                  <c:v>172</c:v>
                </c:pt>
                <c:pt idx="1">
                  <c:v>181</c:v>
                </c:pt>
                <c:pt idx="2">
                  <c:v>198</c:v>
                </c:pt>
                <c:pt idx="3">
                  <c:v>198</c:v>
                </c:pt>
                <c:pt idx="4">
                  <c:v>198</c:v>
                </c:pt>
                <c:pt idx="5">
                  <c:v>189</c:v>
                </c:pt>
                <c:pt idx="6">
                  <c:v>173</c:v>
                </c:pt>
                <c:pt idx="7">
                  <c:v>191</c:v>
                </c:pt>
                <c:pt idx="8">
                  <c:v>191</c:v>
                </c:pt>
                <c:pt idx="9">
                  <c:v>185</c:v>
                </c:pt>
                <c:pt idx="10">
                  <c:v>197</c:v>
                </c:pt>
                <c:pt idx="11">
                  <c:v>178</c:v>
                </c:pt>
              </c:numCache>
            </c:numRef>
          </c:val>
        </c:ser>
        <c:ser>
          <c:idx val="3"/>
          <c:order val="3"/>
          <c:tx>
            <c:strRef>
              <c:f>Membership!$E$3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Membership!$A$4:$A$15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Membership!$E$4:$E$15</c:f>
              <c:numCache>
                <c:formatCode>General</c:formatCode>
                <c:ptCount val="12"/>
                <c:pt idx="0">
                  <c:v>178</c:v>
                </c:pt>
                <c:pt idx="1">
                  <c:v>187</c:v>
                </c:pt>
                <c:pt idx="2">
                  <c:v>180</c:v>
                </c:pt>
                <c:pt idx="3">
                  <c:v>180</c:v>
                </c:pt>
                <c:pt idx="4">
                  <c:v>160</c:v>
                </c:pt>
                <c:pt idx="5">
                  <c:v>160</c:v>
                </c:pt>
                <c:pt idx="6">
                  <c:v>154</c:v>
                </c:pt>
                <c:pt idx="7">
                  <c:v>150</c:v>
                </c:pt>
                <c:pt idx="8">
                  <c:v>167</c:v>
                </c:pt>
                <c:pt idx="9">
                  <c:v>161</c:v>
                </c:pt>
                <c:pt idx="10">
                  <c:v>162</c:v>
                </c:pt>
                <c:pt idx="11">
                  <c:v>170</c:v>
                </c:pt>
              </c:numCache>
            </c:numRef>
          </c:val>
        </c:ser>
        <c:ser>
          <c:idx val="4"/>
          <c:order val="4"/>
          <c:tx>
            <c:strRef>
              <c:f>Membership!$F$3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Membership!$A$4:$A$15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Membership!$F$4:$F$15</c:f>
              <c:numCache>
                <c:formatCode>General</c:formatCode>
                <c:ptCount val="12"/>
                <c:pt idx="0">
                  <c:v>170</c:v>
                </c:pt>
                <c:pt idx="1">
                  <c:v>175</c:v>
                </c:pt>
                <c:pt idx="2">
                  <c:v>180</c:v>
                </c:pt>
                <c:pt idx="3">
                  <c:v>184</c:v>
                </c:pt>
                <c:pt idx="4">
                  <c:v>177</c:v>
                </c:pt>
                <c:pt idx="5">
                  <c:v>155</c:v>
                </c:pt>
                <c:pt idx="6">
                  <c:v>155</c:v>
                </c:pt>
                <c:pt idx="7">
                  <c:v>160</c:v>
                </c:pt>
                <c:pt idx="8">
                  <c:v>189</c:v>
                </c:pt>
                <c:pt idx="9">
                  <c:v>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60096"/>
        <c:axId val="89061632"/>
      </c:barChart>
      <c:catAx>
        <c:axId val="89060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89061632"/>
        <c:crosses val="autoZero"/>
        <c:auto val="1"/>
        <c:lblAlgn val="ctr"/>
        <c:lblOffset val="100"/>
        <c:noMultiLvlLbl val="0"/>
      </c:catAx>
      <c:valAx>
        <c:axId val="89061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Number</a:t>
                </a:r>
                <a:r>
                  <a:rPr lang="en-US" sz="1400" baseline="0"/>
                  <a:t> of Members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1.6101344296099811E-2"/>
              <c:y val="0.192202652300040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90600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1" l="0.75000000000000178" r="0.750000000000001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Membership</a:t>
            </a:r>
            <a:r>
              <a:rPr lang="en-US" baseline="0"/>
              <a:t> Training from Aug 2009 to Oct 2013</a:t>
            </a:r>
            <a:endParaRPr lang="en-US"/>
          </a:p>
        </c:rich>
      </c:tx>
      <c:layout>
        <c:manualLayout>
          <c:xMode val="edge"/>
          <c:yMode val="edge"/>
          <c:x val="0.17275154317621721"/>
          <c:y val="3.155818540433920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Training!$P$4</c:f>
              <c:strCache>
                <c:ptCount val="1"/>
                <c:pt idx="0">
                  <c:v>Camcorder</c:v>
                </c:pt>
              </c:strCache>
            </c:strRef>
          </c:tx>
          <c:invertIfNegative val="0"/>
          <c:cat>
            <c:numRef>
              <c:f>Training!$Q$3:$V$3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Training!$Q$4:$V$4</c:f>
              <c:numCache>
                <c:formatCode>General</c:formatCode>
                <c:ptCount val="6"/>
                <c:pt idx="0">
                  <c:v>43</c:v>
                </c:pt>
                <c:pt idx="1">
                  <c:v>35</c:v>
                </c:pt>
                <c:pt idx="2">
                  <c:v>40</c:v>
                </c:pt>
                <c:pt idx="3">
                  <c:v>34</c:v>
                </c:pt>
                <c:pt idx="4">
                  <c:v>23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Training!$P$5</c:f>
              <c:strCache>
                <c:ptCount val="1"/>
                <c:pt idx="0">
                  <c:v>iMovie</c:v>
                </c:pt>
              </c:strCache>
            </c:strRef>
          </c:tx>
          <c:invertIfNegative val="0"/>
          <c:cat>
            <c:numRef>
              <c:f>Training!$Q$3:$V$3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Training!$Q$5:$V$5</c:f>
              <c:numCache>
                <c:formatCode>General</c:formatCode>
                <c:ptCount val="6"/>
                <c:pt idx="0">
                  <c:v>58</c:v>
                </c:pt>
                <c:pt idx="1">
                  <c:v>34</c:v>
                </c:pt>
                <c:pt idx="2">
                  <c:v>36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Training!$P$6</c:f>
              <c:strCache>
                <c:ptCount val="1"/>
                <c:pt idx="0">
                  <c:v>FCP/Premiere</c:v>
                </c:pt>
              </c:strCache>
            </c:strRef>
          </c:tx>
          <c:invertIfNegative val="0"/>
          <c:cat>
            <c:numRef>
              <c:f>Training!$Q$3:$V$3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Training!$Q$6:$V$6</c:f>
              <c:numCache>
                <c:formatCode>General</c:formatCode>
                <c:ptCount val="6"/>
                <c:pt idx="0">
                  <c:v>11</c:v>
                </c:pt>
                <c:pt idx="1">
                  <c:v>10</c:v>
                </c:pt>
                <c:pt idx="2">
                  <c:v>13</c:v>
                </c:pt>
                <c:pt idx="3">
                  <c:v>28</c:v>
                </c:pt>
                <c:pt idx="4">
                  <c:v>42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Training!$P$7</c:f>
              <c:strCache>
                <c:ptCount val="1"/>
                <c:pt idx="0">
                  <c:v>Studio</c:v>
                </c:pt>
              </c:strCache>
            </c:strRef>
          </c:tx>
          <c:invertIfNegative val="0"/>
          <c:cat>
            <c:numRef>
              <c:f>Training!$Q$3:$V$3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Training!$Q$7:$V$7</c:f>
              <c:numCache>
                <c:formatCode>General</c:formatCode>
                <c:ptCount val="6"/>
                <c:pt idx="0">
                  <c:v>18</c:v>
                </c:pt>
                <c:pt idx="1">
                  <c:v>25</c:v>
                </c:pt>
                <c:pt idx="2">
                  <c:v>26</c:v>
                </c:pt>
                <c:pt idx="3">
                  <c:v>18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69920"/>
        <c:axId val="89571712"/>
      </c:barChart>
      <c:catAx>
        <c:axId val="8956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9571712"/>
        <c:crosses val="autoZero"/>
        <c:auto val="1"/>
        <c:lblAlgn val="ctr"/>
        <c:lblOffset val="100"/>
        <c:noMultiLvlLbl val="0"/>
      </c:catAx>
      <c:valAx>
        <c:axId val="89571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Members</a:t>
                </a:r>
                <a:r>
                  <a:rPr lang="en-US" sz="1600" baseline="0"/>
                  <a:t> Trained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4.4321329639889231E-2"/>
              <c:y val="0.17988165680473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95699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466" l="0.70000000000000162" r="0.70000000000000162" t="0.750000000000004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Capital $ Payment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Capital!$B$37</c:f>
              <c:strCache>
                <c:ptCount val="1"/>
                <c:pt idx="0">
                  <c:v>Capital $ Payment</c:v>
                </c:pt>
              </c:strCache>
            </c:strRef>
          </c:tx>
          <c:invertIfNegative val="0"/>
          <c:cat>
            <c:strRef>
              <c:f>Capital!$A$38:$A$48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2023</c:v>
                </c:pt>
                <c:pt idx="9">
                  <c:v>2024</c:v>
                </c:pt>
                <c:pt idx="10">
                  <c:v>TOTAL</c:v>
                </c:pt>
              </c:strCache>
            </c:strRef>
          </c:cat>
          <c:val>
            <c:numRef>
              <c:f>Capital!$B$38:$B$48</c:f>
              <c:numCache>
                <c:formatCode>"$"#,##0_);[Red]\("$"#,##0\)</c:formatCode>
                <c:ptCount val="11"/>
                <c:pt idx="0">
                  <c:v>390000</c:v>
                </c:pt>
                <c:pt idx="1">
                  <c:v>250000</c:v>
                </c:pt>
                <c:pt idx="2">
                  <c:v>150770</c:v>
                </c:pt>
                <c:pt idx="3">
                  <c:v>125000</c:v>
                </c:pt>
                <c:pt idx="4">
                  <c:v>205000</c:v>
                </c:pt>
                <c:pt idx="5">
                  <c:v>144000</c:v>
                </c:pt>
                <c:pt idx="6">
                  <c:v>125000</c:v>
                </c:pt>
                <c:pt idx="7">
                  <c:v>245000</c:v>
                </c:pt>
                <c:pt idx="8">
                  <c:v>120000</c:v>
                </c:pt>
                <c:pt idx="9">
                  <c:v>135000</c:v>
                </c:pt>
                <c:pt idx="10">
                  <c:v>1889770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54624"/>
        <c:axId val="96956416"/>
      </c:barChart>
      <c:catAx>
        <c:axId val="96954624"/>
        <c:scaling>
          <c:orientation val="minMax"/>
        </c:scaling>
        <c:delete val="0"/>
        <c:axPos val="l"/>
        <c:majorTickMark val="out"/>
        <c:minorTickMark val="none"/>
        <c:tickLblPos val="nextTo"/>
        <c:crossAx val="96956416"/>
        <c:crosses val="autoZero"/>
        <c:auto val="1"/>
        <c:lblAlgn val="ctr"/>
        <c:lblOffset val="100"/>
        <c:noMultiLvlLbl val="0"/>
      </c:catAx>
      <c:valAx>
        <c:axId val="96956416"/>
        <c:scaling>
          <c:orientation val="minMax"/>
        </c:scaling>
        <c:delete val="0"/>
        <c:axPos val="b"/>
        <c:majorGridlines/>
        <c:numFmt formatCode="&quot;$&quot;#,##0_);[Red]\(&quot;$&quot;#,##0\)" sourceLinked="1"/>
        <c:majorTickMark val="out"/>
        <c:minorTickMark val="none"/>
        <c:tickLblPos val="nextTo"/>
        <c:crossAx val="96954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66" l="0.70000000000000162" r="0.70000000000000162" t="0.750000000000004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Capital $1,484,000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Capital!$B$1</c:f>
              <c:strCache>
                <c:ptCount val="1"/>
                <c:pt idx="0">
                  <c:v>Capital $</c:v>
                </c:pt>
              </c:strCache>
            </c:strRef>
          </c:tx>
          <c:invertIfNegative val="0"/>
          <c:cat>
            <c:strRef>
              <c:f>Capital!$A$3:$A$18</c:f>
              <c:strCache>
                <c:ptCount val="16"/>
                <c:pt idx="0">
                  <c:v>2nd Studio (2)</c:v>
                </c:pt>
                <c:pt idx="1">
                  <c:v>Cablecast (2)</c:v>
                </c:pt>
                <c:pt idx="2">
                  <c:v>Field Equipment (2)</c:v>
                </c:pt>
                <c:pt idx="3">
                  <c:v>Editing (3)</c:v>
                </c:pt>
                <c:pt idx="4">
                  <c:v>City Hall Equip(2)</c:v>
                </c:pt>
                <c:pt idx="5">
                  <c:v>School Committee(2)</c:v>
                </c:pt>
                <c:pt idx="6">
                  <c:v>SHS Auditorium(1 1/2)</c:v>
                </c:pt>
                <c:pt idx="7">
                  <c:v>Council of Aging(1 1/2)</c:v>
                </c:pt>
                <c:pt idx="8">
                  <c:v>Studio in a box (2)</c:v>
                </c:pt>
                <c:pt idx="9">
                  <c:v>Public School Program</c:v>
                </c:pt>
                <c:pt idx="10">
                  <c:v>SHS Production (2)</c:v>
                </c:pt>
                <c:pt idx="11">
                  <c:v>SATV Network &amp; IT</c:v>
                </c:pt>
                <c:pt idx="12">
                  <c:v>Captioning &amp; SAP Equip</c:v>
                </c:pt>
                <c:pt idx="13">
                  <c:v>Mtg Production (2)</c:v>
                </c:pt>
                <c:pt idx="14">
                  <c:v>Conference Room</c:v>
                </c:pt>
                <c:pt idx="15">
                  <c:v>Relocation build out cost</c:v>
                </c:pt>
              </c:strCache>
            </c:strRef>
          </c:cat>
          <c:val>
            <c:numRef>
              <c:f>Capital!$B$3:$B$18</c:f>
              <c:numCache>
                <c:formatCode>"$"#,##0</c:formatCode>
                <c:ptCount val="16"/>
                <c:pt idx="0">
                  <c:v>41134</c:v>
                </c:pt>
                <c:pt idx="1">
                  <c:v>206735</c:v>
                </c:pt>
                <c:pt idx="2">
                  <c:v>83774</c:v>
                </c:pt>
                <c:pt idx="3">
                  <c:v>123800</c:v>
                </c:pt>
                <c:pt idx="4">
                  <c:v>108985</c:v>
                </c:pt>
                <c:pt idx="5">
                  <c:v>106750</c:v>
                </c:pt>
                <c:pt idx="6">
                  <c:v>101015</c:v>
                </c:pt>
                <c:pt idx="7">
                  <c:v>101263</c:v>
                </c:pt>
                <c:pt idx="8">
                  <c:v>109794</c:v>
                </c:pt>
                <c:pt idx="9">
                  <c:v>61530</c:v>
                </c:pt>
                <c:pt idx="10">
                  <c:v>38208</c:v>
                </c:pt>
                <c:pt idx="11">
                  <c:v>135450</c:v>
                </c:pt>
                <c:pt idx="12">
                  <c:v>75000</c:v>
                </c:pt>
                <c:pt idx="13">
                  <c:v>33931</c:v>
                </c:pt>
                <c:pt idx="14">
                  <c:v>20516</c:v>
                </c:pt>
                <c:pt idx="15">
                  <c:v>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89184"/>
        <c:axId val="96990720"/>
      </c:barChart>
      <c:catAx>
        <c:axId val="96989184"/>
        <c:scaling>
          <c:orientation val="minMax"/>
        </c:scaling>
        <c:delete val="0"/>
        <c:axPos val="l"/>
        <c:majorTickMark val="out"/>
        <c:minorTickMark val="none"/>
        <c:tickLblPos val="nextTo"/>
        <c:crossAx val="96990720"/>
        <c:crosses val="autoZero"/>
        <c:auto val="1"/>
        <c:lblAlgn val="ctr"/>
        <c:lblOffset val="100"/>
        <c:noMultiLvlLbl val="0"/>
      </c:catAx>
      <c:valAx>
        <c:axId val="96990720"/>
        <c:scaling>
          <c:orientation val="minMax"/>
        </c:scaling>
        <c:delete val="0"/>
        <c:axPos val="b"/>
        <c:majorGridlines/>
        <c:numFmt formatCode="&quot;$&quot;#,##0" sourceLinked="1"/>
        <c:majorTickMark val="out"/>
        <c:minorTickMark val="none"/>
        <c:tickLblPos val="nextTo"/>
        <c:crossAx val="96989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66" l="0.70000000000000162" r="0.70000000000000162" t="0.750000000000004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Capital $1,889,770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046015425753998E-2"/>
          <c:y val="0.1297488739833447"/>
          <c:w val="0.92625781923430761"/>
          <c:h val="0.680364699782896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Capital!$B$1</c:f>
              <c:strCache>
                <c:ptCount val="1"/>
                <c:pt idx="0">
                  <c:v>Capital $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0"/>
                  <c:y val="6.17283950617283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504494183385602E-3"/>
                  <c:y val="-3.703703703703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4.115226337448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1007726505113899E-3"/>
                  <c:y val="-2.6749133210200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2345679012345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1.8518518518518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Capital!$A$2:$A$18</c:f>
              <c:strCache>
                <c:ptCount val="17"/>
                <c:pt idx="0">
                  <c:v>Main Studio (2)</c:v>
                </c:pt>
                <c:pt idx="1">
                  <c:v>2nd Studio (2)</c:v>
                </c:pt>
                <c:pt idx="2">
                  <c:v>Cablecast (2)</c:v>
                </c:pt>
                <c:pt idx="3">
                  <c:v>Field Equipment (2)</c:v>
                </c:pt>
                <c:pt idx="4">
                  <c:v>Editing (3)</c:v>
                </c:pt>
                <c:pt idx="5">
                  <c:v>City Hall Equip(2)</c:v>
                </c:pt>
                <c:pt idx="6">
                  <c:v>School Committee(2)</c:v>
                </c:pt>
                <c:pt idx="7">
                  <c:v>SHS Auditorium(1 1/2)</c:v>
                </c:pt>
                <c:pt idx="8">
                  <c:v>Council of Aging(1 1/2)</c:v>
                </c:pt>
                <c:pt idx="9">
                  <c:v>Studio in a box (2)</c:v>
                </c:pt>
                <c:pt idx="10">
                  <c:v>Public School Program</c:v>
                </c:pt>
                <c:pt idx="11">
                  <c:v>SHS Production (2)</c:v>
                </c:pt>
                <c:pt idx="12">
                  <c:v>SATV Network &amp; IT</c:v>
                </c:pt>
                <c:pt idx="13">
                  <c:v>Captioning &amp; SAP Equip</c:v>
                </c:pt>
                <c:pt idx="14">
                  <c:v>Mtg Production (2)</c:v>
                </c:pt>
                <c:pt idx="15">
                  <c:v>Conference Room</c:v>
                </c:pt>
                <c:pt idx="16">
                  <c:v>Relocation build out cost</c:v>
                </c:pt>
              </c:strCache>
            </c:strRef>
          </c:cat>
          <c:val>
            <c:numRef>
              <c:f>Capital!$B$2:$B$18</c:f>
              <c:numCache>
                <c:formatCode>"$"#,##0</c:formatCode>
                <c:ptCount val="17"/>
                <c:pt idx="0">
                  <c:v>441885</c:v>
                </c:pt>
                <c:pt idx="1">
                  <c:v>41134</c:v>
                </c:pt>
                <c:pt idx="2">
                  <c:v>206735</c:v>
                </c:pt>
                <c:pt idx="3">
                  <c:v>83774</c:v>
                </c:pt>
                <c:pt idx="4">
                  <c:v>123800</c:v>
                </c:pt>
                <c:pt idx="5">
                  <c:v>108985</c:v>
                </c:pt>
                <c:pt idx="6">
                  <c:v>106750</c:v>
                </c:pt>
                <c:pt idx="7">
                  <c:v>101015</c:v>
                </c:pt>
                <c:pt idx="8">
                  <c:v>101263</c:v>
                </c:pt>
                <c:pt idx="9">
                  <c:v>109794</c:v>
                </c:pt>
                <c:pt idx="10">
                  <c:v>61530</c:v>
                </c:pt>
                <c:pt idx="11">
                  <c:v>38208</c:v>
                </c:pt>
                <c:pt idx="12">
                  <c:v>135450</c:v>
                </c:pt>
                <c:pt idx="13">
                  <c:v>75000</c:v>
                </c:pt>
                <c:pt idx="14">
                  <c:v>33931</c:v>
                </c:pt>
                <c:pt idx="15">
                  <c:v>20516</c:v>
                </c:pt>
                <c:pt idx="16">
                  <c:v>100000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7002240"/>
        <c:axId val="97004928"/>
      </c:barChart>
      <c:catAx>
        <c:axId val="97002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97004928"/>
        <c:crosses val="autoZero"/>
        <c:auto val="1"/>
        <c:lblAlgn val="ctr"/>
        <c:lblOffset val="100"/>
        <c:noMultiLvlLbl val="0"/>
      </c:catAx>
      <c:valAx>
        <c:axId val="97004928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one"/>
        <c:crossAx val="970022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466" l="0.70000000000000162" r="0.70000000000000162" t="0.750000000000004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Capital $ Payment Schedule (July 15th each year)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Capital!$B$37</c:f>
              <c:strCache>
                <c:ptCount val="1"/>
                <c:pt idx="0">
                  <c:v>Capital $ Payment</c:v>
                </c:pt>
              </c:strCache>
            </c:strRef>
          </c:tx>
          <c:invertIfNegative val="0"/>
          <c:cat>
            <c:strRef>
              <c:f>Capital!$A$38:$A$48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2023</c:v>
                </c:pt>
                <c:pt idx="9">
                  <c:v>2024</c:v>
                </c:pt>
                <c:pt idx="10">
                  <c:v>TOTAL</c:v>
                </c:pt>
              </c:strCache>
            </c:strRef>
          </c:cat>
          <c:val>
            <c:numRef>
              <c:f>Capital!$B$38:$B$48</c:f>
              <c:numCache>
                <c:formatCode>"$"#,##0_);[Red]\("$"#,##0\)</c:formatCode>
                <c:ptCount val="11"/>
                <c:pt idx="0">
                  <c:v>390000</c:v>
                </c:pt>
                <c:pt idx="1">
                  <c:v>250000</c:v>
                </c:pt>
                <c:pt idx="2">
                  <c:v>150770</c:v>
                </c:pt>
                <c:pt idx="3">
                  <c:v>125000</c:v>
                </c:pt>
                <c:pt idx="4">
                  <c:v>205000</c:v>
                </c:pt>
                <c:pt idx="5">
                  <c:v>144000</c:v>
                </c:pt>
                <c:pt idx="6">
                  <c:v>125000</c:v>
                </c:pt>
                <c:pt idx="7">
                  <c:v>245000</c:v>
                </c:pt>
                <c:pt idx="8">
                  <c:v>120000</c:v>
                </c:pt>
                <c:pt idx="9">
                  <c:v>135000</c:v>
                </c:pt>
                <c:pt idx="10">
                  <c:v>1889770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7055104"/>
        <c:axId val="97056640"/>
      </c:barChart>
      <c:catAx>
        <c:axId val="97055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97056640"/>
        <c:crosses val="autoZero"/>
        <c:auto val="1"/>
        <c:lblAlgn val="ctr"/>
        <c:lblOffset val="100"/>
        <c:noMultiLvlLbl val="0"/>
      </c:catAx>
      <c:valAx>
        <c:axId val="97056640"/>
        <c:scaling>
          <c:orientation val="minMax"/>
        </c:scaling>
        <c:delete val="1"/>
        <c:axPos val="l"/>
        <c:numFmt formatCode="&quot;$&quot;#,##0_);[Red]\(&quot;$&quot;#,##0\)" sourceLinked="1"/>
        <c:majorTickMark val="none"/>
        <c:minorTickMark val="none"/>
        <c:tickLblPos val="none"/>
        <c:crossAx val="970551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466" l="0.70000000000000162" r="0.70000000000000162" t="0.750000000000004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sng" baseline="0">
                <a:effectLst/>
              </a:rPr>
              <a:t>City Council &amp; School Committ</a:t>
            </a:r>
            <a:r>
              <a:rPr lang="en-US" sz="1800" b="1" i="0" baseline="0">
                <a:effectLst/>
              </a:rPr>
              <a:t>e 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First Run Hrs (YTD) from Aug 2009 to Oct 2013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30992530695567955"/>
          <c:y val="2.439024390243900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'City Council-School C 2009-2013'!$BE$4</c:f>
              <c:strCache>
                <c:ptCount val="1"/>
                <c:pt idx="0">
                  <c:v>City Council -  First Run Hours</c:v>
                </c:pt>
              </c:strCache>
            </c:strRef>
          </c:tx>
          <c:invertIfNegative val="0"/>
          <c:cat>
            <c:numRef>
              <c:f>'City Council-School C 2009-2013'!$BF$3:$BJ$3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'City Council-School C 2009-2013'!$BF$4:$BJ$4</c:f>
              <c:numCache>
                <c:formatCode>[hh]:mm:ss</c:formatCode>
                <c:ptCount val="5"/>
                <c:pt idx="0">
                  <c:v>0.5766782407407407</c:v>
                </c:pt>
                <c:pt idx="1">
                  <c:v>1.3304861111111113</c:v>
                </c:pt>
                <c:pt idx="2">
                  <c:v>2.3277893518518518</c:v>
                </c:pt>
                <c:pt idx="3">
                  <c:v>1.5835879629629628</c:v>
                </c:pt>
                <c:pt idx="4">
                  <c:v>1.786215277777778</c:v>
                </c:pt>
              </c:numCache>
            </c:numRef>
          </c:val>
        </c:ser>
        <c:ser>
          <c:idx val="1"/>
          <c:order val="1"/>
          <c:tx>
            <c:strRef>
              <c:f>'City Council-School C 2009-2013'!$BE$8</c:f>
              <c:strCache>
                <c:ptCount val="1"/>
                <c:pt idx="0">
                  <c:v>School Committee -  First Run Hours </c:v>
                </c:pt>
              </c:strCache>
            </c:strRef>
          </c:tx>
          <c:invertIfNegative val="0"/>
          <c:cat>
            <c:numRef>
              <c:f>'City Council-School C 2009-2013'!$BF$3:$BJ$3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'City Council-School C 2009-2013'!$BF$8:$BJ$8</c:f>
              <c:numCache>
                <c:formatCode>h:mm:ss</c:formatCode>
                <c:ptCount val="5"/>
                <c:pt idx="0" formatCode="[hh]:mm:ss">
                  <c:v>0.46677083333333336</c:v>
                </c:pt>
                <c:pt idx="1">
                  <c:v>2.2320601851851851</c:v>
                </c:pt>
                <c:pt idx="2" formatCode="[hh]:mm:ss">
                  <c:v>0.52931712962962962</c:v>
                </c:pt>
                <c:pt idx="3" formatCode="[hh]:mm:ss">
                  <c:v>1.3196296296296297</c:v>
                </c:pt>
                <c:pt idx="4" formatCode="[hh]:mm:ss">
                  <c:v>1.1113078703703703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88864"/>
        <c:axId val="97407744"/>
      </c:barChart>
      <c:catAx>
        <c:axId val="9718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7407744"/>
        <c:crosses val="autoZero"/>
        <c:auto val="1"/>
        <c:lblAlgn val="ctr"/>
        <c:lblOffset val="100"/>
        <c:noMultiLvlLbl val="0"/>
      </c:catAx>
      <c:valAx>
        <c:axId val="97407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First Run</a:t>
                </a:r>
                <a:r>
                  <a:rPr lang="en-US" sz="1800" baseline="0"/>
                  <a:t> Time</a:t>
                </a:r>
              </a:p>
              <a:p>
                <a:pPr>
                  <a:defRPr sz="1800"/>
                </a:pPr>
                <a:r>
                  <a:rPr lang="en-US" sz="1800" baseline="0"/>
                  <a:t> (Hrs:Min:Sec)</a:t>
                </a:r>
                <a:endParaRPr lang="en-US" sz="1800"/>
              </a:p>
            </c:rich>
          </c:tx>
          <c:layout>
            <c:manualLayout>
              <c:xMode val="edge"/>
              <c:yMode val="edge"/>
              <c:x val="0.116280703007362"/>
              <c:y val="0.30995692611594466"/>
            </c:manualLayout>
          </c:layout>
          <c:overlay val="0"/>
        </c:title>
        <c:numFmt formatCode="[hh]:mm:ss" sourceLinked="1"/>
        <c:majorTickMark val="none"/>
        <c:minorTickMark val="none"/>
        <c:tickLblPos val="nextTo"/>
        <c:crossAx val="97188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1" l="0.75000000000000178" r="0.75000000000000178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sng" baseline="0">
                <a:effectLst/>
              </a:rPr>
              <a:t>City Council &amp; School Committe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Number of Meetings (YTD)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from Aug 2009 to Oct 2013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35444647154954889"/>
          <c:y val="3.345724907063199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'City Council-School C 2009-2013'!$BE$5</c:f>
              <c:strCache>
                <c:ptCount val="1"/>
                <c:pt idx="0">
                  <c:v>City Council - Number of Meetings (YTD)</c:v>
                </c:pt>
              </c:strCache>
            </c:strRef>
          </c:tx>
          <c:invertIfNegative val="0"/>
          <c:cat>
            <c:numRef>
              <c:f>'City Council-School C 2009-2013'!$BF$3:$BJ$3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'City Council-School C 2009-2013'!$BF$5:$BJ$5</c:f>
              <c:numCache>
                <c:formatCode>General</c:formatCode>
                <c:ptCount val="5"/>
                <c:pt idx="0">
                  <c:v>9</c:v>
                </c:pt>
                <c:pt idx="1">
                  <c:v>18</c:v>
                </c:pt>
                <c:pt idx="2">
                  <c:v>29</c:v>
                </c:pt>
                <c:pt idx="3">
                  <c:v>22</c:v>
                </c:pt>
                <c:pt idx="4">
                  <c:v>26</c:v>
                </c:pt>
              </c:numCache>
            </c:numRef>
          </c:val>
        </c:ser>
        <c:ser>
          <c:idx val="1"/>
          <c:order val="1"/>
          <c:tx>
            <c:strRef>
              <c:f>'City Council-School C 2009-2013'!$BE$9</c:f>
              <c:strCache>
                <c:ptCount val="1"/>
                <c:pt idx="0">
                  <c:v>School Committee - Number of Meetings (YTD)</c:v>
                </c:pt>
              </c:strCache>
            </c:strRef>
          </c:tx>
          <c:invertIfNegative val="0"/>
          <c:cat>
            <c:numRef>
              <c:f>'City Council-School C 2009-2013'!$BF$3:$BJ$3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'City Council-School C 2009-2013'!$BF$9:$BJ$9</c:f>
              <c:numCache>
                <c:formatCode>General</c:formatCode>
                <c:ptCount val="5"/>
                <c:pt idx="0">
                  <c:v>8</c:v>
                </c:pt>
                <c:pt idx="1">
                  <c:v>25</c:v>
                </c:pt>
                <c:pt idx="2">
                  <c:v>22</c:v>
                </c:pt>
                <c:pt idx="3">
                  <c:v>22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42816"/>
        <c:axId val="97530624"/>
      </c:barChart>
      <c:catAx>
        <c:axId val="9744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7530624"/>
        <c:crosses val="autoZero"/>
        <c:auto val="1"/>
        <c:lblAlgn val="ctr"/>
        <c:lblOffset val="100"/>
        <c:noMultiLvlLbl val="0"/>
      </c:catAx>
      <c:valAx>
        <c:axId val="97530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Number</a:t>
                </a:r>
              </a:p>
              <a:p>
                <a:pPr>
                  <a:defRPr sz="1800"/>
                </a:pPr>
                <a:r>
                  <a:rPr lang="en-US" sz="1800"/>
                  <a:t> of Meetings</a:t>
                </a:r>
              </a:p>
            </c:rich>
          </c:tx>
          <c:layout>
            <c:manualLayout>
              <c:xMode val="edge"/>
              <c:yMode val="edge"/>
              <c:x val="0.14991315313421893"/>
              <c:y val="0.3642383456393210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74428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1" l="0.75000000000000178" r="0.750000000000001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152397</xdr:colOff>
      <xdr:row>11</xdr:row>
      <xdr:rowOff>123824</xdr:rowOff>
    </xdr:from>
    <xdr:to>
      <xdr:col>13</xdr:col>
      <xdr:colOff>104774</xdr:colOff>
      <xdr:row>40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15875</xdr:colOff>
      <xdr:row>2</xdr:row>
      <xdr:rowOff>120650</xdr:rowOff>
    </xdr:from>
    <xdr:to>
      <xdr:col>18</xdr:col>
      <xdr:colOff>209550</xdr:colOff>
      <xdr:row>24</xdr:row>
      <xdr:rowOff>69850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590550</xdr:colOff>
      <xdr:row>9</xdr:row>
      <xdr:rowOff>19050</xdr:rowOff>
    </xdr:from>
    <xdr:to>
      <xdr:col>24</xdr:col>
      <xdr:colOff>393700</xdr:colOff>
      <xdr:row>27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209549</xdr:colOff>
      <xdr:row>36</xdr:row>
      <xdr:rowOff>38099</xdr:rowOff>
    </xdr:from>
    <xdr:to>
      <xdr:col>25</xdr:col>
      <xdr:colOff>219074</xdr:colOff>
      <xdr:row>58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171450</xdr:colOff>
      <xdr:row>9</xdr:row>
      <xdr:rowOff>76200</xdr:rowOff>
    </xdr:from>
    <xdr:to>
      <xdr:col>30</xdr:col>
      <xdr:colOff>476250</xdr:colOff>
      <xdr:row>30</xdr:row>
      <xdr:rowOff>19050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133350</xdr:colOff>
      <xdr:row>1</xdr:row>
      <xdr:rowOff>19050</xdr:rowOff>
    </xdr:from>
    <xdr:to>
      <xdr:col>17</xdr:col>
      <xdr:colOff>295274</xdr:colOff>
      <xdr:row>33</xdr:row>
      <xdr:rowOff>95250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485774</xdr:colOff>
      <xdr:row>36</xdr:row>
      <xdr:rowOff>47625</xdr:rowOff>
    </xdr:from>
    <xdr:to>
      <xdr:col>13</xdr:col>
      <xdr:colOff>133350</xdr:colOff>
      <xdr:row>58</xdr:row>
      <xdr:rowOff>57150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57150</xdr:colOff>
      <xdr:row>12</xdr:row>
      <xdr:rowOff>25400</xdr:rowOff>
    </xdr:from>
    <xdr:to>
      <xdr:col>63</xdr:col>
      <xdr:colOff>50800</xdr:colOff>
      <xdr:row>32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6350</xdr:colOff>
      <xdr:row>33</xdr:row>
      <xdr:rowOff>139700</xdr:rowOff>
    </xdr:from>
    <xdr:to>
      <xdr:col>63</xdr:col>
      <xdr:colOff>12700</xdr:colOff>
      <xdr:row>53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63</xdr:col>
      <xdr:colOff>222250</xdr:colOff>
      <xdr:row>12</xdr:row>
      <xdr:rowOff>38100</xdr:rowOff>
    </xdr:from>
    <xdr:to>
      <xdr:col>74</xdr:col>
      <xdr:colOff>241300</xdr:colOff>
      <xdr:row>32</xdr:row>
      <xdr:rowOff>139700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222250</xdr:colOff>
      <xdr:row>33</xdr:row>
      <xdr:rowOff>152400</xdr:rowOff>
    </xdr:from>
    <xdr:to>
      <xdr:col>74</xdr:col>
      <xdr:colOff>241300</xdr:colOff>
      <xdr:row>53</xdr:row>
      <xdr:rowOff>12700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123824</xdr:rowOff>
    </xdr:from>
    <xdr:to>
      <xdr:col>10</xdr:col>
      <xdr:colOff>114299</xdr:colOff>
      <xdr:row>37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P15" sqref="P15"/>
    </sheetView>
  </sheetViews>
  <sheetFormatPr defaultColWidth="8.85546875" defaultRowHeight="15" x14ac:dyDescent="0.25"/>
  <cols>
    <col min="1" max="1" width="18.28515625" style="1" customWidth="1"/>
    <col min="2" max="2" width="9.28515625" style="1" bestFit="1" customWidth="1"/>
    <col min="3" max="3" width="10.85546875" style="2" bestFit="1" customWidth="1"/>
    <col min="4" max="4" width="14.7109375" style="3" bestFit="1" customWidth="1"/>
  </cols>
  <sheetData>
    <row r="1" spans="1:4" x14ac:dyDescent="0.25">
      <c r="A1" s="7" t="s">
        <v>84</v>
      </c>
      <c r="B1" s="8"/>
      <c r="C1" s="9"/>
      <c r="D1" s="10"/>
    </row>
    <row r="2" spans="1:4" x14ac:dyDescent="0.25">
      <c r="A2" s="4" t="s">
        <v>11</v>
      </c>
      <c r="B2" s="4" t="s">
        <v>8</v>
      </c>
      <c r="C2" s="5" t="s">
        <v>9</v>
      </c>
      <c r="D2" s="6" t="s">
        <v>10</v>
      </c>
    </row>
    <row r="3" spans="1:4" x14ac:dyDescent="0.25">
      <c r="A3" s="19" t="s">
        <v>0</v>
      </c>
      <c r="B3" s="19">
        <v>642</v>
      </c>
      <c r="C3" s="20">
        <v>10978.17</v>
      </c>
      <c r="D3" s="21">
        <v>2080375.07</v>
      </c>
    </row>
    <row r="4" spans="1:4" x14ac:dyDescent="0.25">
      <c r="A4" s="19" t="s">
        <v>1</v>
      </c>
      <c r="B4" s="19">
        <v>419</v>
      </c>
      <c r="C4" s="20">
        <v>10139.25</v>
      </c>
      <c r="D4" s="21">
        <v>1028477.14</v>
      </c>
    </row>
    <row r="5" spans="1:4" x14ac:dyDescent="0.25">
      <c r="A5" s="19" t="s">
        <v>6</v>
      </c>
      <c r="B5" s="19">
        <v>1587</v>
      </c>
      <c r="C5" s="20">
        <v>79634.84</v>
      </c>
      <c r="D5" s="21">
        <v>1370193.8</v>
      </c>
    </row>
    <row r="6" spans="1:4" x14ac:dyDescent="0.25">
      <c r="A6" s="19" t="s">
        <v>2</v>
      </c>
      <c r="B6" s="19">
        <v>349</v>
      </c>
      <c r="C6" s="20">
        <v>1950.92</v>
      </c>
      <c r="D6" s="21">
        <v>25287.5</v>
      </c>
    </row>
    <row r="7" spans="1:4" x14ac:dyDescent="0.25">
      <c r="A7" s="19" t="s">
        <v>3</v>
      </c>
      <c r="B7" s="19">
        <v>1050</v>
      </c>
      <c r="C7" s="20">
        <v>4477.58</v>
      </c>
      <c r="D7" s="21">
        <v>295083.32</v>
      </c>
    </row>
    <row r="8" spans="1:4" x14ac:dyDescent="0.25">
      <c r="A8" s="19" t="s">
        <v>12</v>
      </c>
      <c r="B8" s="19">
        <v>284</v>
      </c>
      <c r="C8" s="20">
        <v>1560.92</v>
      </c>
      <c r="D8" s="21">
        <v>54072.92</v>
      </c>
    </row>
    <row r="9" spans="1:4" x14ac:dyDescent="0.25">
      <c r="A9" s="19" t="s">
        <v>4</v>
      </c>
      <c r="B9" s="19">
        <v>1077</v>
      </c>
      <c r="C9" s="20">
        <v>4216.67</v>
      </c>
      <c r="D9" s="21">
        <v>257135.43</v>
      </c>
    </row>
    <row r="10" spans="1:4" x14ac:dyDescent="0.25">
      <c r="A10" s="19" t="s">
        <v>5</v>
      </c>
      <c r="B10" s="19">
        <v>956</v>
      </c>
      <c r="C10" s="20">
        <v>3866.75</v>
      </c>
      <c r="D10" s="21">
        <v>255875.01</v>
      </c>
    </row>
    <row r="11" spans="1:4" x14ac:dyDescent="0.25">
      <c r="A11" s="19" t="s">
        <v>7</v>
      </c>
      <c r="B11" s="19">
        <v>1208</v>
      </c>
      <c r="C11" s="20">
        <v>63982.080000000002</v>
      </c>
      <c r="D11" s="21">
        <v>41987.74</v>
      </c>
    </row>
  </sheetData>
  <pageMargins left="0.95" right="0.7" top="0.75" bottom="0.75" header="0.3" footer="0.3"/>
  <pageSetup scale="8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workbookViewId="0">
      <selection activeCell="A2" sqref="A2:S25"/>
    </sheetView>
  </sheetViews>
  <sheetFormatPr defaultColWidth="8.85546875" defaultRowHeight="15" x14ac:dyDescent="0.25"/>
  <cols>
    <col min="1" max="1" width="8.28515625" style="1" customWidth="1"/>
    <col min="2" max="7" width="8.85546875" style="1"/>
  </cols>
  <sheetData>
    <row r="2" spans="1:7" x14ac:dyDescent="0.25">
      <c r="A2" s="11" t="s">
        <v>79</v>
      </c>
    </row>
    <row r="3" spans="1:7" x14ac:dyDescent="0.25">
      <c r="B3" s="1">
        <v>2009</v>
      </c>
      <c r="C3" s="1">
        <v>2010</v>
      </c>
      <c r="D3" s="1">
        <v>2011</v>
      </c>
      <c r="E3" s="1">
        <v>2012</v>
      </c>
      <c r="F3" s="1">
        <v>2013</v>
      </c>
      <c r="G3" s="1">
        <v>2014</v>
      </c>
    </row>
    <row r="4" spans="1:7" x14ac:dyDescent="0.25">
      <c r="A4" s="1" t="s">
        <v>13</v>
      </c>
      <c r="B4" s="1">
        <v>160</v>
      </c>
      <c r="C4" s="1">
        <v>170</v>
      </c>
      <c r="D4" s="1">
        <v>172</v>
      </c>
      <c r="E4" s="1">
        <v>178</v>
      </c>
      <c r="F4" s="1">
        <v>170</v>
      </c>
    </row>
    <row r="5" spans="1:7" x14ac:dyDescent="0.25">
      <c r="A5" s="1" t="s">
        <v>14</v>
      </c>
      <c r="B5" s="1">
        <v>160</v>
      </c>
      <c r="C5" s="1">
        <v>173</v>
      </c>
      <c r="D5" s="1">
        <v>181</v>
      </c>
      <c r="E5" s="1">
        <v>187</v>
      </c>
      <c r="F5" s="1">
        <v>175</v>
      </c>
    </row>
    <row r="6" spans="1:7" x14ac:dyDescent="0.25">
      <c r="A6" s="1" t="s">
        <v>15</v>
      </c>
      <c r="B6" s="1">
        <v>175</v>
      </c>
      <c r="C6" s="1">
        <v>172</v>
      </c>
      <c r="D6" s="1">
        <v>198</v>
      </c>
      <c r="E6" s="1">
        <v>180</v>
      </c>
      <c r="F6" s="1">
        <v>180</v>
      </c>
    </row>
    <row r="7" spans="1:7" x14ac:dyDescent="0.25">
      <c r="A7" s="1" t="s">
        <v>16</v>
      </c>
      <c r="B7" s="1">
        <v>175</v>
      </c>
      <c r="C7" s="1">
        <v>172</v>
      </c>
      <c r="D7" s="1">
        <v>198</v>
      </c>
      <c r="E7" s="1">
        <v>180</v>
      </c>
      <c r="F7" s="1">
        <v>184</v>
      </c>
    </row>
    <row r="8" spans="1:7" x14ac:dyDescent="0.25">
      <c r="A8" s="1" t="s">
        <v>17</v>
      </c>
      <c r="B8" s="1">
        <v>173</v>
      </c>
      <c r="C8" s="1">
        <v>163</v>
      </c>
      <c r="D8" s="1">
        <v>198</v>
      </c>
      <c r="E8" s="1">
        <v>160</v>
      </c>
      <c r="F8" s="22">
        <v>177</v>
      </c>
    </row>
    <row r="9" spans="1:7" x14ac:dyDescent="0.25">
      <c r="A9" s="1" t="s">
        <v>18</v>
      </c>
      <c r="B9" s="1">
        <v>170</v>
      </c>
      <c r="C9" s="1">
        <v>160</v>
      </c>
      <c r="D9" s="1">
        <v>189</v>
      </c>
      <c r="E9" s="1">
        <v>160</v>
      </c>
      <c r="F9" s="1">
        <v>155</v>
      </c>
    </row>
    <row r="10" spans="1:7" x14ac:dyDescent="0.25">
      <c r="A10" s="1" t="s">
        <v>19</v>
      </c>
      <c r="B10" s="1">
        <v>160</v>
      </c>
      <c r="C10" s="1">
        <v>166</v>
      </c>
      <c r="D10" s="1">
        <v>173</v>
      </c>
      <c r="E10" s="1">
        <v>154</v>
      </c>
      <c r="F10" s="1">
        <v>155</v>
      </c>
    </row>
    <row r="11" spans="1:7" x14ac:dyDescent="0.25">
      <c r="A11" s="1" t="s">
        <v>24</v>
      </c>
      <c r="B11" s="1">
        <v>170</v>
      </c>
      <c r="C11" s="1">
        <v>166</v>
      </c>
      <c r="D11" s="1">
        <v>191</v>
      </c>
      <c r="E11" s="1">
        <v>150</v>
      </c>
      <c r="F11" s="1">
        <v>160</v>
      </c>
    </row>
    <row r="12" spans="1:7" x14ac:dyDescent="0.25">
      <c r="A12" s="1" t="s">
        <v>20</v>
      </c>
      <c r="B12" s="1">
        <v>170</v>
      </c>
      <c r="C12" s="1">
        <v>181</v>
      </c>
      <c r="D12" s="1">
        <v>191</v>
      </c>
      <c r="E12" s="22">
        <v>167</v>
      </c>
      <c r="F12" s="1">
        <v>189</v>
      </c>
    </row>
    <row r="13" spans="1:7" x14ac:dyDescent="0.25">
      <c r="A13" s="1" t="s">
        <v>21</v>
      </c>
      <c r="B13" s="1">
        <v>175</v>
      </c>
      <c r="C13" s="1">
        <v>181</v>
      </c>
      <c r="D13" s="1">
        <v>185</v>
      </c>
      <c r="E13" s="22">
        <v>161</v>
      </c>
      <c r="F13" s="1">
        <v>193</v>
      </c>
    </row>
    <row r="14" spans="1:7" x14ac:dyDescent="0.25">
      <c r="A14" s="1" t="s">
        <v>22</v>
      </c>
      <c r="B14" s="1">
        <v>170</v>
      </c>
      <c r="C14" s="1">
        <v>180</v>
      </c>
      <c r="D14" s="1">
        <v>197</v>
      </c>
      <c r="E14" s="22">
        <v>162</v>
      </c>
    </row>
    <row r="15" spans="1:7" x14ac:dyDescent="0.25">
      <c r="A15" s="1" t="s">
        <v>23</v>
      </c>
      <c r="B15" s="1">
        <v>170</v>
      </c>
      <c r="C15" s="1">
        <v>172</v>
      </c>
      <c r="D15" s="1">
        <v>178</v>
      </c>
      <c r="E15" s="22">
        <v>170</v>
      </c>
    </row>
  </sheetData>
  <pageMargins left="0.45" right="0.45" top="2" bottom="0.25" header="0.3" footer="0.3"/>
  <pageSetup scale="7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opLeftCell="H1" workbookViewId="0">
      <selection activeCell="P1" sqref="P1:Y28"/>
    </sheetView>
  </sheetViews>
  <sheetFormatPr defaultColWidth="8.85546875" defaultRowHeight="15" x14ac:dyDescent="0.25"/>
  <cols>
    <col min="1" max="1" width="13.7109375" customWidth="1"/>
    <col min="2" max="13" width="8.85546875" style="1"/>
    <col min="16" max="16" width="13.28515625" customWidth="1"/>
  </cols>
  <sheetData>
    <row r="1" spans="1:22" x14ac:dyDescent="0.25">
      <c r="A1" t="s">
        <v>52</v>
      </c>
    </row>
    <row r="2" spans="1:22" x14ac:dyDescent="0.25">
      <c r="B2" s="1">
        <v>2009</v>
      </c>
    </row>
    <row r="3" spans="1:22" x14ac:dyDescent="0.25">
      <c r="B3" s="1" t="s">
        <v>13</v>
      </c>
      <c r="C3" s="1" t="s">
        <v>14</v>
      </c>
      <c r="D3" s="1" t="s">
        <v>27</v>
      </c>
      <c r="E3" s="1" t="s">
        <v>28</v>
      </c>
      <c r="F3" s="1" t="s">
        <v>17</v>
      </c>
      <c r="G3" s="1" t="s">
        <v>18</v>
      </c>
      <c r="H3" s="1" t="s">
        <v>19</v>
      </c>
      <c r="I3" s="1" t="s">
        <v>24</v>
      </c>
      <c r="J3" s="1" t="s">
        <v>20</v>
      </c>
      <c r="K3" s="1" t="s">
        <v>21</v>
      </c>
      <c r="L3" s="1" t="s">
        <v>22</v>
      </c>
      <c r="M3" s="1" t="s">
        <v>23</v>
      </c>
      <c r="N3" s="1" t="s">
        <v>29</v>
      </c>
      <c r="Q3" s="1">
        <v>2009</v>
      </c>
      <c r="R3" s="1">
        <v>2010</v>
      </c>
      <c r="S3" s="1">
        <v>2011</v>
      </c>
      <c r="T3" s="1">
        <v>2012</v>
      </c>
      <c r="U3" s="1">
        <v>2013</v>
      </c>
      <c r="V3" s="1">
        <v>2014</v>
      </c>
    </row>
    <row r="4" spans="1:22" x14ac:dyDescent="0.25">
      <c r="A4" t="s">
        <v>25</v>
      </c>
      <c r="B4" s="1">
        <v>1</v>
      </c>
      <c r="C4" s="1">
        <v>1</v>
      </c>
      <c r="D4" s="1">
        <v>5</v>
      </c>
      <c r="E4" s="1">
        <v>9</v>
      </c>
      <c r="F4" s="1">
        <v>7</v>
      </c>
      <c r="G4" s="1">
        <v>7</v>
      </c>
      <c r="H4" s="1">
        <v>4</v>
      </c>
      <c r="I4" s="1">
        <v>5</v>
      </c>
      <c r="J4" s="1">
        <v>2</v>
      </c>
      <c r="K4" s="1">
        <v>1</v>
      </c>
      <c r="L4" s="1">
        <v>1</v>
      </c>
      <c r="N4">
        <f>SUM(B4:M4)</f>
        <v>43</v>
      </c>
      <c r="P4" t="s">
        <v>25</v>
      </c>
      <c r="Q4" s="1">
        <v>43</v>
      </c>
      <c r="R4" s="1">
        <v>35</v>
      </c>
      <c r="S4" s="1">
        <v>40</v>
      </c>
      <c r="T4" s="1">
        <f>N22</f>
        <v>34</v>
      </c>
      <c r="U4" s="1">
        <f>N29</f>
        <v>23</v>
      </c>
      <c r="V4" s="1">
        <f>N36</f>
        <v>0</v>
      </c>
    </row>
    <row r="5" spans="1:22" x14ac:dyDescent="0.25">
      <c r="A5" t="s">
        <v>26</v>
      </c>
      <c r="B5" s="1">
        <v>5</v>
      </c>
      <c r="C5" s="1">
        <v>7</v>
      </c>
      <c r="D5" s="1">
        <v>4</v>
      </c>
      <c r="E5" s="1">
        <v>7</v>
      </c>
      <c r="F5" s="1">
        <v>6</v>
      </c>
      <c r="G5" s="1">
        <v>4</v>
      </c>
      <c r="H5" s="1">
        <v>7</v>
      </c>
      <c r="I5" s="1">
        <v>5</v>
      </c>
      <c r="J5" s="1">
        <v>8</v>
      </c>
      <c r="K5" s="1">
        <v>2</v>
      </c>
      <c r="L5" s="1">
        <v>2</v>
      </c>
      <c r="M5" s="1">
        <v>1</v>
      </c>
      <c r="N5">
        <f>SUM(B5:M5)</f>
        <v>58</v>
      </c>
      <c r="P5" t="s">
        <v>26</v>
      </c>
      <c r="Q5" s="1">
        <v>58</v>
      </c>
      <c r="R5" s="1">
        <v>34</v>
      </c>
      <c r="S5" s="1">
        <v>36</v>
      </c>
      <c r="T5" s="1">
        <f>N23</f>
        <v>9</v>
      </c>
      <c r="U5" s="1">
        <f>N30</f>
        <v>0</v>
      </c>
      <c r="V5" s="1">
        <f>N37</f>
        <v>0</v>
      </c>
    </row>
    <row r="6" spans="1:22" x14ac:dyDescent="0.25">
      <c r="A6" t="s">
        <v>59</v>
      </c>
      <c r="E6" s="1">
        <v>2</v>
      </c>
      <c r="F6" s="1">
        <v>1</v>
      </c>
      <c r="G6" s="1">
        <v>1</v>
      </c>
      <c r="H6" s="1">
        <v>1</v>
      </c>
      <c r="I6" s="1">
        <v>1</v>
      </c>
      <c r="J6" s="1">
        <v>2</v>
      </c>
      <c r="K6" s="1">
        <v>2</v>
      </c>
      <c r="L6" s="1">
        <v>1</v>
      </c>
      <c r="N6">
        <f>SUM(B6:M6)</f>
        <v>11</v>
      </c>
      <c r="P6" t="s">
        <v>59</v>
      </c>
      <c r="Q6" s="1">
        <v>11</v>
      </c>
      <c r="R6" s="1">
        <v>10</v>
      </c>
      <c r="S6" s="1">
        <v>13</v>
      </c>
      <c r="T6" s="1">
        <f>N24</f>
        <v>28</v>
      </c>
      <c r="U6" s="1">
        <f>N31</f>
        <v>42</v>
      </c>
      <c r="V6" s="1">
        <f>N38</f>
        <v>0</v>
      </c>
    </row>
    <row r="7" spans="1:22" x14ac:dyDescent="0.25">
      <c r="A7" t="s">
        <v>0</v>
      </c>
      <c r="C7" s="1">
        <v>9</v>
      </c>
      <c r="D7" s="1">
        <v>8</v>
      </c>
      <c r="H7" s="1">
        <v>1</v>
      </c>
      <c r="N7">
        <f>SUM(B7:M7)</f>
        <v>18</v>
      </c>
      <c r="P7" t="s">
        <v>0</v>
      </c>
      <c r="Q7" s="1">
        <v>18</v>
      </c>
      <c r="R7" s="1">
        <v>25</v>
      </c>
      <c r="S7" s="1">
        <v>26</v>
      </c>
      <c r="T7" s="1">
        <f>N25</f>
        <v>18</v>
      </c>
      <c r="U7" s="1">
        <f>N32</f>
        <v>4</v>
      </c>
      <c r="V7" s="1">
        <f>N39</f>
        <v>0</v>
      </c>
    </row>
    <row r="8" spans="1:22" x14ac:dyDescent="0.25">
      <c r="B8" s="1">
        <v>2010</v>
      </c>
      <c r="Q8" s="1"/>
      <c r="R8" s="1"/>
      <c r="S8" s="1"/>
      <c r="T8" s="1"/>
      <c r="U8" s="1"/>
      <c r="V8" s="1"/>
    </row>
    <row r="9" spans="1:22" x14ac:dyDescent="0.25">
      <c r="B9" s="1" t="s">
        <v>13</v>
      </c>
      <c r="C9" s="1" t="s">
        <v>14</v>
      </c>
      <c r="D9" s="1" t="s">
        <v>27</v>
      </c>
      <c r="E9" s="1" t="s">
        <v>28</v>
      </c>
      <c r="F9" s="1" t="s">
        <v>17</v>
      </c>
      <c r="G9" s="1" t="s">
        <v>18</v>
      </c>
      <c r="H9" s="1" t="s">
        <v>19</v>
      </c>
      <c r="I9" s="1" t="s">
        <v>24</v>
      </c>
      <c r="J9" s="1" t="s">
        <v>20</v>
      </c>
      <c r="K9" s="1" t="s">
        <v>21</v>
      </c>
      <c r="L9" s="1" t="s">
        <v>22</v>
      </c>
      <c r="M9" s="1" t="s">
        <v>23</v>
      </c>
    </row>
    <row r="10" spans="1:22" x14ac:dyDescent="0.25">
      <c r="A10" t="s">
        <v>25</v>
      </c>
      <c r="B10" s="1">
        <v>1</v>
      </c>
      <c r="C10" s="1">
        <v>3</v>
      </c>
      <c r="D10" s="1">
        <v>3</v>
      </c>
      <c r="E10" s="1">
        <v>3</v>
      </c>
      <c r="F10" s="1">
        <v>3</v>
      </c>
      <c r="G10" s="1">
        <v>5</v>
      </c>
      <c r="I10" s="1">
        <v>7</v>
      </c>
      <c r="J10" s="1">
        <v>5</v>
      </c>
      <c r="K10" s="1">
        <v>5</v>
      </c>
      <c r="N10">
        <f t="shared" ref="N10:N13" si="0">SUM(B10:M10)</f>
        <v>35</v>
      </c>
      <c r="Q10" s="1"/>
    </row>
    <row r="11" spans="1:22" x14ac:dyDescent="0.25">
      <c r="A11" t="s">
        <v>26</v>
      </c>
      <c r="B11" s="1">
        <v>1</v>
      </c>
      <c r="C11" s="1">
        <v>1</v>
      </c>
      <c r="D11" s="1">
        <v>2</v>
      </c>
      <c r="E11" s="1">
        <v>4</v>
      </c>
      <c r="F11" s="1">
        <v>1</v>
      </c>
      <c r="G11" s="1">
        <v>8</v>
      </c>
      <c r="H11" s="1">
        <v>4</v>
      </c>
      <c r="J11" s="1">
        <v>4</v>
      </c>
      <c r="K11" s="1">
        <v>4</v>
      </c>
      <c r="L11" s="1">
        <v>5</v>
      </c>
      <c r="N11">
        <f t="shared" si="0"/>
        <v>34</v>
      </c>
      <c r="Q11" s="1"/>
    </row>
    <row r="12" spans="1:22" x14ac:dyDescent="0.25">
      <c r="A12" t="s">
        <v>59</v>
      </c>
      <c r="D12" s="1">
        <v>1</v>
      </c>
      <c r="G12" s="1">
        <v>2</v>
      </c>
      <c r="H12" s="1">
        <v>2</v>
      </c>
      <c r="J12" s="1">
        <v>2</v>
      </c>
      <c r="L12" s="1">
        <v>1</v>
      </c>
      <c r="M12" s="1">
        <v>2</v>
      </c>
      <c r="N12">
        <f t="shared" si="0"/>
        <v>10</v>
      </c>
      <c r="Q12" s="1"/>
    </row>
    <row r="13" spans="1:22" x14ac:dyDescent="0.25">
      <c r="A13" t="s">
        <v>0</v>
      </c>
      <c r="E13" s="1">
        <v>1</v>
      </c>
      <c r="F13" s="1">
        <v>1</v>
      </c>
      <c r="G13" s="1">
        <v>1</v>
      </c>
      <c r="H13" s="1">
        <v>3</v>
      </c>
      <c r="I13" s="1">
        <v>3</v>
      </c>
      <c r="K13" s="1">
        <v>8</v>
      </c>
      <c r="L13" s="1">
        <v>7</v>
      </c>
      <c r="M13" s="1">
        <v>1</v>
      </c>
      <c r="N13">
        <f t="shared" si="0"/>
        <v>25</v>
      </c>
      <c r="Q13" s="1"/>
    </row>
    <row r="14" spans="1:22" x14ac:dyDescent="0.25">
      <c r="B14" s="1">
        <v>2011</v>
      </c>
      <c r="Q14" s="1"/>
    </row>
    <row r="15" spans="1:22" x14ac:dyDescent="0.25">
      <c r="B15" s="1" t="s">
        <v>13</v>
      </c>
      <c r="C15" s="1" t="s">
        <v>14</v>
      </c>
      <c r="D15" s="1" t="s">
        <v>27</v>
      </c>
      <c r="E15" s="1" t="s">
        <v>28</v>
      </c>
      <c r="F15" s="1" t="s">
        <v>17</v>
      </c>
      <c r="G15" s="1" t="s">
        <v>18</v>
      </c>
      <c r="H15" s="1" t="s">
        <v>19</v>
      </c>
      <c r="I15" s="1" t="s">
        <v>24</v>
      </c>
      <c r="J15" s="1" t="s">
        <v>20</v>
      </c>
      <c r="K15" s="1" t="s">
        <v>21</v>
      </c>
      <c r="L15" s="1" t="s">
        <v>22</v>
      </c>
      <c r="M15" s="1" t="s">
        <v>23</v>
      </c>
      <c r="Q15" s="1"/>
    </row>
    <row r="16" spans="1:22" x14ac:dyDescent="0.25">
      <c r="A16" t="s">
        <v>25</v>
      </c>
      <c r="B16" s="1">
        <v>7</v>
      </c>
      <c r="C16" s="1">
        <v>2</v>
      </c>
      <c r="D16" s="1">
        <v>3</v>
      </c>
      <c r="E16" s="1">
        <v>3</v>
      </c>
      <c r="F16" s="1">
        <v>3</v>
      </c>
      <c r="G16" s="1">
        <v>5</v>
      </c>
      <c r="I16" s="1">
        <v>7</v>
      </c>
      <c r="J16" s="1">
        <v>5</v>
      </c>
      <c r="K16" s="1">
        <v>5</v>
      </c>
      <c r="N16">
        <f t="shared" ref="N16:N19" si="1">SUM(B16:M16)</f>
        <v>40</v>
      </c>
      <c r="Q16" s="1"/>
    </row>
    <row r="17" spans="1:17" x14ac:dyDescent="0.25">
      <c r="A17" t="s">
        <v>26</v>
      </c>
      <c r="C17" s="1">
        <v>4</v>
      </c>
      <c r="D17" s="1">
        <v>2</v>
      </c>
      <c r="E17" s="1">
        <v>4</v>
      </c>
      <c r="F17" s="1">
        <v>1</v>
      </c>
      <c r="G17" s="1">
        <v>8</v>
      </c>
      <c r="H17" s="1">
        <v>4</v>
      </c>
      <c r="J17" s="1">
        <v>4</v>
      </c>
      <c r="K17" s="1">
        <v>4</v>
      </c>
      <c r="L17" s="1">
        <v>5</v>
      </c>
      <c r="N17">
        <f t="shared" si="1"/>
        <v>36</v>
      </c>
      <c r="Q17" s="1"/>
    </row>
    <row r="18" spans="1:17" x14ac:dyDescent="0.25">
      <c r="A18" t="s">
        <v>59</v>
      </c>
      <c r="B18" s="1">
        <v>2</v>
      </c>
      <c r="C18" s="1">
        <v>1</v>
      </c>
      <c r="D18" s="1">
        <v>1</v>
      </c>
      <c r="G18" s="1">
        <v>2</v>
      </c>
      <c r="H18" s="1">
        <v>2</v>
      </c>
      <c r="J18" s="1">
        <v>2</v>
      </c>
      <c r="L18" s="1">
        <v>1</v>
      </c>
      <c r="M18" s="1">
        <v>2</v>
      </c>
      <c r="N18">
        <f t="shared" si="1"/>
        <v>13</v>
      </c>
      <c r="Q18" s="1"/>
    </row>
    <row r="19" spans="1:17" x14ac:dyDescent="0.25">
      <c r="A19" t="s">
        <v>0</v>
      </c>
      <c r="C19" s="1">
        <v>1</v>
      </c>
      <c r="E19" s="1">
        <v>1</v>
      </c>
      <c r="F19" s="1">
        <v>1</v>
      </c>
      <c r="G19" s="1">
        <v>1</v>
      </c>
      <c r="H19" s="1">
        <v>3</v>
      </c>
      <c r="I19" s="1">
        <v>3</v>
      </c>
      <c r="K19" s="1">
        <v>8</v>
      </c>
      <c r="L19" s="1">
        <v>7</v>
      </c>
      <c r="M19" s="1">
        <v>1</v>
      </c>
      <c r="N19">
        <f t="shared" si="1"/>
        <v>26</v>
      </c>
      <c r="Q19" s="1"/>
    </row>
    <row r="20" spans="1:17" x14ac:dyDescent="0.25">
      <c r="B20" s="1">
        <v>2012</v>
      </c>
      <c r="Q20" s="1"/>
    </row>
    <row r="21" spans="1:17" x14ac:dyDescent="0.25">
      <c r="B21" s="1" t="s">
        <v>13</v>
      </c>
      <c r="C21" s="1" t="s">
        <v>14</v>
      </c>
      <c r="D21" s="1" t="s">
        <v>27</v>
      </c>
      <c r="E21" s="1" t="s">
        <v>28</v>
      </c>
      <c r="F21" s="1" t="s">
        <v>17</v>
      </c>
      <c r="G21" s="1" t="s">
        <v>18</v>
      </c>
      <c r="H21" s="1" t="s">
        <v>19</v>
      </c>
      <c r="I21" s="1" t="s">
        <v>24</v>
      </c>
      <c r="J21" s="1" t="s">
        <v>20</v>
      </c>
      <c r="K21" s="1" t="s">
        <v>21</v>
      </c>
      <c r="L21" s="1" t="s">
        <v>22</v>
      </c>
      <c r="M21" s="1" t="s">
        <v>23</v>
      </c>
      <c r="Q21" s="1"/>
    </row>
    <row r="22" spans="1:17" x14ac:dyDescent="0.25">
      <c r="A22" t="s">
        <v>25</v>
      </c>
      <c r="B22" s="1">
        <v>2</v>
      </c>
      <c r="C22" s="1">
        <v>3</v>
      </c>
      <c r="E22" s="1">
        <v>14</v>
      </c>
      <c r="F22" s="1">
        <v>1</v>
      </c>
      <c r="G22" s="1">
        <v>1</v>
      </c>
      <c r="H22" s="22">
        <v>3</v>
      </c>
      <c r="I22" s="22">
        <v>2</v>
      </c>
      <c r="J22" s="22">
        <v>2</v>
      </c>
      <c r="K22" s="22">
        <v>5</v>
      </c>
      <c r="L22" s="22">
        <v>1</v>
      </c>
      <c r="M22" s="22"/>
      <c r="N22">
        <f t="shared" ref="N22:N25" si="2">SUM(B22:M22)</f>
        <v>34</v>
      </c>
      <c r="Q22" s="1"/>
    </row>
    <row r="23" spans="1:17" x14ac:dyDescent="0.25">
      <c r="A23" t="s">
        <v>26</v>
      </c>
      <c r="B23" s="1">
        <v>1</v>
      </c>
      <c r="C23" s="1">
        <v>2</v>
      </c>
      <c r="D23" s="1">
        <v>2</v>
      </c>
      <c r="E23" s="1">
        <v>2</v>
      </c>
      <c r="H23" s="22"/>
      <c r="I23" s="22"/>
      <c r="J23" s="22"/>
      <c r="K23" s="22"/>
      <c r="L23" s="22">
        <v>1</v>
      </c>
      <c r="M23" s="22">
        <v>1</v>
      </c>
      <c r="N23">
        <f t="shared" si="2"/>
        <v>9</v>
      </c>
      <c r="Q23" s="1"/>
    </row>
    <row r="24" spans="1:17" x14ac:dyDescent="0.25">
      <c r="A24" t="s">
        <v>59</v>
      </c>
      <c r="C24" s="1">
        <v>1</v>
      </c>
      <c r="D24" s="1">
        <v>7</v>
      </c>
      <c r="E24" s="1">
        <v>6</v>
      </c>
      <c r="G24" s="1">
        <v>1</v>
      </c>
      <c r="H24" s="22">
        <v>2</v>
      </c>
      <c r="I24" s="22">
        <v>1</v>
      </c>
      <c r="J24" s="22">
        <v>2</v>
      </c>
      <c r="K24" s="22">
        <v>2</v>
      </c>
      <c r="L24" s="22">
        <v>1</v>
      </c>
      <c r="M24" s="22">
        <v>5</v>
      </c>
      <c r="N24">
        <f t="shared" si="2"/>
        <v>28</v>
      </c>
      <c r="Q24" s="1"/>
    </row>
    <row r="25" spans="1:17" x14ac:dyDescent="0.25">
      <c r="A25" t="s">
        <v>0</v>
      </c>
      <c r="B25" s="1">
        <v>4</v>
      </c>
      <c r="D25" s="1">
        <v>8</v>
      </c>
      <c r="E25" s="1">
        <v>6</v>
      </c>
      <c r="H25" s="22"/>
      <c r="I25" s="22"/>
      <c r="J25" s="22"/>
      <c r="K25" s="22"/>
      <c r="L25" s="22"/>
      <c r="M25" s="22"/>
      <c r="N25">
        <f t="shared" si="2"/>
        <v>18</v>
      </c>
      <c r="Q25" s="1"/>
    </row>
    <row r="26" spans="1:17" x14ac:dyDescent="0.25">
      <c r="H26" s="22"/>
      <c r="I26" s="22"/>
      <c r="J26" s="22"/>
      <c r="K26" s="22"/>
      <c r="L26" s="22"/>
      <c r="M26" s="22"/>
      <c r="Q26" s="1"/>
    </row>
    <row r="27" spans="1:17" x14ac:dyDescent="0.25">
      <c r="B27" s="1">
        <v>2013</v>
      </c>
      <c r="Q27" s="1"/>
    </row>
    <row r="28" spans="1:17" x14ac:dyDescent="0.25">
      <c r="B28" s="1" t="s">
        <v>13</v>
      </c>
      <c r="C28" s="1" t="s">
        <v>14</v>
      </c>
      <c r="D28" s="1" t="s">
        <v>27</v>
      </c>
      <c r="E28" s="1" t="s">
        <v>28</v>
      </c>
      <c r="F28" s="1" t="s">
        <v>17</v>
      </c>
      <c r="G28" s="1" t="s">
        <v>18</v>
      </c>
      <c r="H28" s="1" t="s">
        <v>19</v>
      </c>
      <c r="I28" s="1" t="s">
        <v>24</v>
      </c>
      <c r="J28" s="1" t="s">
        <v>20</v>
      </c>
      <c r="K28" s="1" t="s">
        <v>21</v>
      </c>
      <c r="L28" s="1" t="s">
        <v>22</v>
      </c>
      <c r="M28" s="1" t="s">
        <v>23</v>
      </c>
      <c r="Q28" s="1"/>
    </row>
    <row r="29" spans="1:17" x14ac:dyDescent="0.25">
      <c r="A29" t="s">
        <v>25</v>
      </c>
      <c r="B29" s="1">
        <v>5</v>
      </c>
      <c r="C29" s="22">
        <v>0</v>
      </c>
      <c r="D29" s="22">
        <v>2</v>
      </c>
      <c r="E29" s="22">
        <v>2</v>
      </c>
      <c r="F29" s="22">
        <v>2</v>
      </c>
      <c r="G29" s="22">
        <v>2</v>
      </c>
      <c r="H29" s="22">
        <v>2</v>
      </c>
      <c r="I29" s="22">
        <v>2</v>
      </c>
      <c r="J29" s="22">
        <v>1</v>
      </c>
      <c r="K29" s="22">
        <v>5</v>
      </c>
      <c r="N29">
        <f t="shared" ref="N29:N32" si="3">SUM(B29:M29)</f>
        <v>23</v>
      </c>
      <c r="Q29" s="1"/>
    </row>
    <row r="30" spans="1:17" x14ac:dyDescent="0.25">
      <c r="A30" t="s">
        <v>26</v>
      </c>
      <c r="B30" s="1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N30">
        <f t="shared" si="3"/>
        <v>0</v>
      </c>
      <c r="Q30" s="1"/>
    </row>
    <row r="31" spans="1:17" x14ac:dyDescent="0.25">
      <c r="A31" t="s">
        <v>59</v>
      </c>
      <c r="B31" s="1">
        <v>4</v>
      </c>
      <c r="C31" s="22">
        <v>2</v>
      </c>
      <c r="D31" s="22">
        <v>5</v>
      </c>
      <c r="E31" s="22">
        <v>11</v>
      </c>
      <c r="F31" s="22">
        <v>4</v>
      </c>
      <c r="G31" s="22">
        <v>2</v>
      </c>
      <c r="H31" s="22">
        <v>5</v>
      </c>
      <c r="I31" s="22">
        <v>1</v>
      </c>
      <c r="J31" s="22">
        <v>6</v>
      </c>
      <c r="K31" s="22">
        <v>2</v>
      </c>
      <c r="N31">
        <f t="shared" si="3"/>
        <v>42</v>
      </c>
      <c r="Q31" s="1"/>
    </row>
    <row r="32" spans="1:17" x14ac:dyDescent="0.25">
      <c r="A32" t="s">
        <v>0</v>
      </c>
      <c r="B32" s="1">
        <v>2</v>
      </c>
      <c r="C32" s="22">
        <v>1</v>
      </c>
      <c r="D32" s="22">
        <v>1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N32">
        <f t="shared" si="3"/>
        <v>4</v>
      </c>
      <c r="Q32" s="1"/>
    </row>
    <row r="33" spans="1:17" x14ac:dyDescent="0.25">
      <c r="Q33" s="1"/>
    </row>
    <row r="34" spans="1:17" x14ac:dyDescent="0.25">
      <c r="B34" s="1">
        <v>2014</v>
      </c>
      <c r="Q34" s="1"/>
    </row>
    <row r="35" spans="1:17" x14ac:dyDescent="0.25">
      <c r="B35" s="1" t="s">
        <v>13</v>
      </c>
      <c r="C35" s="1" t="s">
        <v>14</v>
      </c>
      <c r="D35" s="1" t="s">
        <v>27</v>
      </c>
      <c r="E35" s="1" t="s">
        <v>28</v>
      </c>
      <c r="F35" s="1" t="s">
        <v>17</v>
      </c>
      <c r="G35" s="1" t="s">
        <v>18</v>
      </c>
      <c r="H35" s="1" t="s">
        <v>19</v>
      </c>
      <c r="I35" s="1" t="s">
        <v>24</v>
      </c>
      <c r="J35" s="1" t="s">
        <v>20</v>
      </c>
      <c r="K35" s="1" t="s">
        <v>21</v>
      </c>
      <c r="L35" s="1" t="s">
        <v>22</v>
      </c>
      <c r="M35" s="1" t="s">
        <v>23</v>
      </c>
      <c r="Q35" s="1"/>
    </row>
    <row r="36" spans="1:17" x14ac:dyDescent="0.25">
      <c r="A36" t="s">
        <v>25</v>
      </c>
      <c r="N36">
        <f t="shared" ref="N36:N39" si="4">SUM(B36:M36)</f>
        <v>0</v>
      </c>
      <c r="Q36" s="1"/>
    </row>
    <row r="37" spans="1:17" x14ac:dyDescent="0.25">
      <c r="A37" t="s">
        <v>26</v>
      </c>
      <c r="N37">
        <f t="shared" si="4"/>
        <v>0</v>
      </c>
      <c r="Q37" s="1"/>
    </row>
    <row r="38" spans="1:17" x14ac:dyDescent="0.25">
      <c r="A38" t="s">
        <v>59</v>
      </c>
      <c r="N38">
        <f t="shared" si="4"/>
        <v>0</v>
      </c>
      <c r="Q38" s="1"/>
    </row>
    <row r="39" spans="1:17" x14ac:dyDescent="0.25">
      <c r="A39" t="s">
        <v>0</v>
      </c>
      <c r="N39">
        <f t="shared" si="4"/>
        <v>0</v>
      </c>
      <c r="Q39" s="1"/>
    </row>
    <row r="40" spans="1:17" x14ac:dyDescent="0.25">
      <c r="Q40" s="1"/>
    </row>
    <row r="41" spans="1:17" x14ac:dyDescent="0.25">
      <c r="Q41" s="1"/>
    </row>
  </sheetData>
  <pageMargins left="1.7" right="0.2" top="0.5" bottom="0.2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workbookViewId="0">
      <selection sqref="A1:R34"/>
    </sheetView>
  </sheetViews>
  <sheetFormatPr defaultColWidth="8.85546875" defaultRowHeight="15" x14ac:dyDescent="0.25"/>
  <cols>
    <col min="1" max="1" width="24.28515625" customWidth="1"/>
    <col min="2" max="2" width="19.140625" style="12" customWidth="1"/>
    <col min="3" max="3" width="10" style="1" customWidth="1"/>
    <col min="4" max="4" width="10.85546875" style="1" customWidth="1"/>
    <col min="5" max="5" width="10.140625" bestFit="1" customWidth="1"/>
  </cols>
  <sheetData>
    <row r="1" spans="1:4" x14ac:dyDescent="0.25">
      <c r="A1" s="47" t="s">
        <v>31</v>
      </c>
      <c r="B1" s="48" t="s">
        <v>33</v>
      </c>
      <c r="C1" s="49" t="s">
        <v>50</v>
      </c>
      <c r="D1" s="49" t="s">
        <v>51</v>
      </c>
    </row>
    <row r="2" spans="1:4" x14ac:dyDescent="0.25">
      <c r="A2" s="46" t="s">
        <v>49</v>
      </c>
      <c r="B2" s="29">
        <v>441885</v>
      </c>
      <c r="C2" s="28">
        <v>273590</v>
      </c>
      <c r="D2" s="29">
        <f t="shared" ref="D2:D18" si="0">B2-C2</f>
        <v>168295</v>
      </c>
    </row>
    <row r="3" spans="1:4" x14ac:dyDescent="0.25">
      <c r="A3" s="46" t="s">
        <v>48</v>
      </c>
      <c r="B3" s="29">
        <v>41134</v>
      </c>
      <c r="C3" s="29">
        <v>20712</v>
      </c>
      <c r="D3" s="29">
        <f t="shared" si="0"/>
        <v>20422</v>
      </c>
    </row>
    <row r="4" spans="1:4" x14ac:dyDescent="0.25">
      <c r="A4" s="46" t="s">
        <v>39</v>
      </c>
      <c r="B4" s="29">
        <v>206735</v>
      </c>
      <c r="C4" s="23">
        <v>112220</v>
      </c>
      <c r="D4" s="29">
        <f t="shared" si="0"/>
        <v>94515</v>
      </c>
    </row>
    <row r="5" spans="1:4" x14ac:dyDescent="0.25">
      <c r="A5" s="46" t="s">
        <v>40</v>
      </c>
      <c r="B5" s="29">
        <v>83774</v>
      </c>
      <c r="C5" s="29">
        <v>55849</v>
      </c>
      <c r="D5" s="29">
        <f t="shared" si="0"/>
        <v>27925</v>
      </c>
    </row>
    <row r="6" spans="1:4" x14ac:dyDescent="0.25">
      <c r="A6" s="46" t="s">
        <v>41</v>
      </c>
      <c r="B6" s="29">
        <v>123800</v>
      </c>
      <c r="C6" s="29">
        <v>67350</v>
      </c>
      <c r="D6" s="29">
        <f t="shared" si="0"/>
        <v>56450</v>
      </c>
    </row>
    <row r="7" spans="1:4" x14ac:dyDescent="0.25">
      <c r="A7" s="46" t="s">
        <v>42</v>
      </c>
      <c r="B7" s="29">
        <v>108985</v>
      </c>
      <c r="C7" s="23">
        <v>70256</v>
      </c>
      <c r="D7" s="29">
        <f t="shared" si="0"/>
        <v>38729</v>
      </c>
    </row>
    <row r="8" spans="1:4" x14ac:dyDescent="0.25">
      <c r="A8" s="46" t="s">
        <v>43</v>
      </c>
      <c r="B8" s="29">
        <v>106750</v>
      </c>
      <c r="C8" s="23">
        <v>68021</v>
      </c>
      <c r="D8" s="29">
        <f t="shared" si="0"/>
        <v>38729</v>
      </c>
    </row>
    <row r="9" spans="1:4" x14ac:dyDescent="0.25">
      <c r="A9" s="46" t="s">
        <v>44</v>
      </c>
      <c r="B9" s="29">
        <v>101015</v>
      </c>
      <c r="C9" s="29">
        <v>62760</v>
      </c>
      <c r="D9" s="29">
        <f t="shared" si="0"/>
        <v>38255</v>
      </c>
    </row>
    <row r="10" spans="1:4" x14ac:dyDescent="0.25">
      <c r="A10" s="46" t="s">
        <v>45</v>
      </c>
      <c r="B10" s="29">
        <v>101263</v>
      </c>
      <c r="C10" s="29">
        <v>61758</v>
      </c>
      <c r="D10" s="29">
        <f t="shared" si="0"/>
        <v>39505</v>
      </c>
    </row>
    <row r="11" spans="1:4" x14ac:dyDescent="0.25">
      <c r="A11" s="46" t="s">
        <v>46</v>
      </c>
      <c r="B11" s="29">
        <v>109794</v>
      </c>
      <c r="C11" s="29">
        <v>58361</v>
      </c>
      <c r="D11" s="29">
        <f t="shared" si="0"/>
        <v>51433</v>
      </c>
    </row>
    <row r="12" spans="1:4" x14ac:dyDescent="0.25">
      <c r="A12" s="46" t="s">
        <v>37</v>
      </c>
      <c r="B12" s="29">
        <v>61530</v>
      </c>
      <c r="C12" s="29">
        <v>30765</v>
      </c>
      <c r="D12" s="29">
        <f t="shared" si="0"/>
        <v>30765</v>
      </c>
    </row>
    <row r="13" spans="1:4" x14ac:dyDescent="0.25">
      <c r="A13" s="46" t="s">
        <v>47</v>
      </c>
      <c r="B13" s="29">
        <v>38208</v>
      </c>
      <c r="C13" s="29">
        <v>19777.5</v>
      </c>
      <c r="D13" s="29">
        <f t="shared" si="0"/>
        <v>18430.5</v>
      </c>
    </row>
    <row r="14" spans="1:4" x14ac:dyDescent="0.25">
      <c r="A14" s="46" t="s">
        <v>38</v>
      </c>
      <c r="B14" s="29">
        <v>135450</v>
      </c>
      <c r="C14" s="28">
        <v>97612.5</v>
      </c>
      <c r="D14" s="29">
        <f t="shared" si="0"/>
        <v>37837.5</v>
      </c>
    </row>
    <row r="15" spans="1:4" x14ac:dyDescent="0.25">
      <c r="A15" s="46" t="s">
        <v>30</v>
      </c>
      <c r="B15" s="29">
        <v>75000</v>
      </c>
      <c r="C15" s="29">
        <v>45000</v>
      </c>
      <c r="D15" s="29">
        <f t="shared" si="0"/>
        <v>30000</v>
      </c>
    </row>
    <row r="16" spans="1:4" x14ac:dyDescent="0.25">
      <c r="A16" s="46" t="s">
        <v>78</v>
      </c>
      <c r="B16" s="29">
        <v>33931</v>
      </c>
      <c r="C16" s="29">
        <v>25583</v>
      </c>
      <c r="D16" s="29">
        <f t="shared" si="0"/>
        <v>8348</v>
      </c>
    </row>
    <row r="17" spans="1:5" x14ac:dyDescent="0.25">
      <c r="A17" s="46" t="s">
        <v>2</v>
      </c>
      <c r="B17" s="29">
        <v>20516</v>
      </c>
      <c r="C17" s="29">
        <v>15359</v>
      </c>
      <c r="D17" s="29">
        <f t="shared" si="0"/>
        <v>5157</v>
      </c>
    </row>
    <row r="18" spans="1:5" x14ac:dyDescent="0.25">
      <c r="A18" s="46" t="s">
        <v>53</v>
      </c>
      <c r="B18" s="29">
        <v>100000</v>
      </c>
      <c r="C18" s="23">
        <v>70000</v>
      </c>
      <c r="D18" s="29">
        <f t="shared" si="0"/>
        <v>30000</v>
      </c>
    </row>
    <row r="19" spans="1:5" x14ac:dyDescent="0.25">
      <c r="A19" s="47" t="s">
        <v>32</v>
      </c>
      <c r="B19" s="48">
        <f>SUM(B2:B18)</f>
        <v>1889770</v>
      </c>
      <c r="C19" s="48">
        <f>SUM(C2:C18)</f>
        <v>1154974</v>
      </c>
      <c r="D19" s="48">
        <f>SUM(D2:D18)</f>
        <v>734796</v>
      </c>
      <c r="E19" s="12"/>
    </row>
    <row r="24" spans="1:5" x14ac:dyDescent="0.25">
      <c r="B24" s="24" t="s">
        <v>55</v>
      </c>
      <c r="C24" s="13"/>
    </row>
    <row r="25" spans="1:5" x14ac:dyDescent="0.25">
      <c r="B25" s="25" t="s">
        <v>56</v>
      </c>
    </row>
    <row r="26" spans="1:5" x14ac:dyDescent="0.25">
      <c r="B26" s="26" t="s">
        <v>57</v>
      </c>
    </row>
    <row r="27" spans="1:5" x14ac:dyDescent="0.25">
      <c r="B27" s="27" t="s">
        <v>58</v>
      </c>
    </row>
    <row r="37" spans="1:2" x14ac:dyDescent="0.25">
      <c r="A37" s="14">
        <v>41105</v>
      </c>
      <c r="B37" s="8" t="s">
        <v>35</v>
      </c>
    </row>
    <row r="38" spans="1:2" x14ac:dyDescent="0.25">
      <c r="A38" s="8">
        <v>2014</v>
      </c>
      <c r="B38" s="16">
        <v>390000</v>
      </c>
    </row>
    <row r="39" spans="1:2" x14ac:dyDescent="0.25">
      <c r="A39" s="8">
        <v>2015</v>
      </c>
      <c r="B39" s="16">
        <v>250000</v>
      </c>
    </row>
    <row r="40" spans="1:2" x14ac:dyDescent="0.25">
      <c r="A40" s="8">
        <v>2016</v>
      </c>
      <c r="B40" s="16">
        <v>150770</v>
      </c>
    </row>
    <row r="41" spans="1:2" x14ac:dyDescent="0.25">
      <c r="A41" s="8">
        <v>2017</v>
      </c>
      <c r="B41" s="16">
        <v>125000</v>
      </c>
    </row>
    <row r="42" spans="1:2" x14ac:dyDescent="0.25">
      <c r="A42" s="8">
        <v>2018</v>
      </c>
      <c r="B42" s="16">
        <v>205000</v>
      </c>
    </row>
    <row r="43" spans="1:2" x14ac:dyDescent="0.25">
      <c r="A43" s="8">
        <v>2019</v>
      </c>
      <c r="B43" s="16">
        <v>144000</v>
      </c>
    </row>
    <row r="44" spans="1:2" x14ac:dyDescent="0.25">
      <c r="A44" s="8">
        <v>2020</v>
      </c>
      <c r="B44" s="16">
        <v>125000</v>
      </c>
    </row>
    <row r="45" spans="1:2" x14ac:dyDescent="0.25">
      <c r="A45" s="8">
        <v>2021</v>
      </c>
      <c r="B45" s="16">
        <v>245000</v>
      </c>
    </row>
    <row r="46" spans="1:2" x14ac:dyDescent="0.25">
      <c r="A46" s="8">
        <v>2023</v>
      </c>
      <c r="B46" s="16">
        <v>120000</v>
      </c>
    </row>
    <row r="47" spans="1:2" ht="15.75" thickBot="1" x14ac:dyDescent="0.3">
      <c r="A47" s="8">
        <v>2024</v>
      </c>
      <c r="B47" s="16">
        <v>135000</v>
      </c>
    </row>
    <row r="48" spans="1:2" ht="15.75" thickBot="1" x14ac:dyDescent="0.3">
      <c r="A48" s="15" t="s">
        <v>34</v>
      </c>
      <c r="B48" s="17">
        <f>SUM(B38:B47)</f>
        <v>1889770</v>
      </c>
    </row>
  </sheetData>
  <pageMargins left="0.45" right="0.45" top="2" bottom="0.75" header="0.3" footer="0.3"/>
  <pageSetup scale="6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5"/>
  <sheetViews>
    <sheetView topLeftCell="BC28" zoomScale="75" zoomScaleNormal="75" workbookViewId="0">
      <selection activeCell="BE1" sqref="BE1:BW53"/>
    </sheetView>
  </sheetViews>
  <sheetFormatPr defaultColWidth="8.85546875" defaultRowHeight="15" x14ac:dyDescent="0.25"/>
  <cols>
    <col min="1" max="1" width="33.42578125" customWidth="1"/>
    <col min="9" max="18" width="9.28515625" bestFit="1" customWidth="1"/>
    <col min="20" max="21" width="9.28515625" bestFit="1" customWidth="1"/>
    <col min="25" max="26" width="9.28515625" bestFit="1" customWidth="1"/>
    <col min="30" max="36" width="9.28515625" bestFit="1" customWidth="1"/>
    <col min="37" max="41" width="9.85546875" bestFit="1" customWidth="1"/>
    <col min="42" max="46" width="10.140625" bestFit="1" customWidth="1"/>
    <col min="47" max="47" width="9.28515625" bestFit="1" customWidth="1"/>
    <col min="51" max="51" width="9.28515625" bestFit="1" customWidth="1"/>
    <col min="55" max="55" width="12.7109375" customWidth="1"/>
    <col min="57" max="57" width="38.140625" customWidth="1"/>
    <col min="58" max="58" width="10.140625" style="1" bestFit="1" customWidth="1"/>
    <col min="59" max="59" width="12.42578125" style="1" customWidth="1"/>
    <col min="60" max="62" width="10.140625" style="1" bestFit="1" customWidth="1"/>
  </cols>
  <sheetData>
    <row r="1" spans="1:74" x14ac:dyDescent="0.25">
      <c r="A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74" x14ac:dyDescent="0.25">
      <c r="A2" s="37" t="s">
        <v>76</v>
      </c>
      <c r="B2" s="42">
        <v>2009</v>
      </c>
      <c r="C2" s="42"/>
      <c r="D2" s="42"/>
      <c r="E2" s="42"/>
      <c r="F2" s="4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>
        <v>2009</v>
      </c>
    </row>
    <row r="3" spans="1:74" x14ac:dyDescent="0.25">
      <c r="A3" s="45" t="s">
        <v>77</v>
      </c>
      <c r="B3" s="1" t="s">
        <v>13</v>
      </c>
      <c r="C3" s="1" t="s">
        <v>13</v>
      </c>
      <c r="D3" s="1" t="s">
        <v>13</v>
      </c>
      <c r="E3" s="1" t="s">
        <v>13</v>
      </c>
      <c r="F3" s="1" t="s">
        <v>13</v>
      </c>
      <c r="G3" s="1" t="s">
        <v>14</v>
      </c>
      <c r="H3" s="1" t="s">
        <v>14</v>
      </c>
      <c r="I3" s="1" t="s">
        <v>14</v>
      </c>
      <c r="J3" s="1" t="s">
        <v>14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28</v>
      </c>
      <c r="Q3" s="1" t="s">
        <v>28</v>
      </c>
      <c r="R3" s="1" t="s">
        <v>28</v>
      </c>
      <c r="S3" s="1" t="s">
        <v>28</v>
      </c>
      <c r="T3" s="1" t="s">
        <v>17</v>
      </c>
      <c r="U3" s="1" t="s">
        <v>17</v>
      </c>
      <c r="V3" s="1" t="s">
        <v>17</v>
      </c>
      <c r="W3" s="1" t="s">
        <v>17</v>
      </c>
      <c r="X3" s="1" t="s">
        <v>17</v>
      </c>
      <c r="Y3" s="1" t="s">
        <v>18</v>
      </c>
      <c r="Z3" s="1" t="s">
        <v>18</v>
      </c>
      <c r="AA3" s="1" t="s">
        <v>18</v>
      </c>
      <c r="AB3" s="1" t="s">
        <v>18</v>
      </c>
      <c r="AC3" s="1" t="s">
        <v>18</v>
      </c>
      <c r="AD3" s="1" t="s">
        <v>19</v>
      </c>
      <c r="AE3" s="1" t="s">
        <v>19</v>
      </c>
      <c r="AF3" s="1" t="s">
        <v>19</v>
      </c>
      <c r="AG3" s="1" t="s">
        <v>19</v>
      </c>
      <c r="AH3" s="1" t="s">
        <v>19</v>
      </c>
      <c r="AI3" s="40" t="s">
        <v>24</v>
      </c>
      <c r="AJ3" s="40" t="s">
        <v>24</v>
      </c>
      <c r="AK3" s="30" t="s">
        <v>20</v>
      </c>
      <c r="AL3" s="40" t="s">
        <v>20</v>
      </c>
      <c r="AM3" s="40" t="s">
        <v>20</v>
      </c>
      <c r="AN3" s="40" t="s">
        <v>20</v>
      </c>
      <c r="AO3" s="40" t="s">
        <v>20</v>
      </c>
      <c r="AP3" s="30" t="s">
        <v>21</v>
      </c>
      <c r="AQ3" s="30" t="s">
        <v>21</v>
      </c>
      <c r="AR3" s="30" t="s">
        <v>21</v>
      </c>
      <c r="AS3" s="30" t="s">
        <v>21</v>
      </c>
      <c r="AT3" s="40" t="s">
        <v>21</v>
      </c>
      <c r="AU3" s="30" t="s">
        <v>22</v>
      </c>
      <c r="AV3" s="40" t="s">
        <v>22</v>
      </c>
      <c r="AW3" s="40" t="s">
        <v>22</v>
      </c>
      <c r="AX3" s="40" t="s">
        <v>22</v>
      </c>
      <c r="AY3" s="30" t="s">
        <v>23</v>
      </c>
      <c r="AZ3" s="30" t="s">
        <v>23</v>
      </c>
      <c r="BA3" s="30" t="s">
        <v>23</v>
      </c>
      <c r="BB3" s="40" t="s">
        <v>23</v>
      </c>
      <c r="BC3" s="34" t="s">
        <v>29</v>
      </c>
      <c r="BF3" s="1">
        <v>2009</v>
      </c>
      <c r="BG3" s="1">
        <v>2010</v>
      </c>
      <c r="BH3" s="1">
        <v>2011</v>
      </c>
      <c r="BI3" s="1">
        <v>2012</v>
      </c>
      <c r="BJ3" s="1">
        <v>2013</v>
      </c>
    </row>
    <row r="4" spans="1:74" x14ac:dyDescent="0.25">
      <c r="A4" t="s">
        <v>62</v>
      </c>
      <c r="B4" s="33">
        <v>0</v>
      </c>
      <c r="C4" s="33">
        <v>0</v>
      </c>
      <c r="D4" s="33">
        <v>0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0</v>
      </c>
      <c r="U4" s="33">
        <v>0</v>
      </c>
      <c r="V4" s="33">
        <v>0</v>
      </c>
      <c r="W4" s="33">
        <v>0</v>
      </c>
      <c r="X4" s="33">
        <v>0</v>
      </c>
      <c r="Y4" s="33">
        <v>0</v>
      </c>
      <c r="Z4" s="33">
        <v>0</v>
      </c>
      <c r="AA4" s="33">
        <v>0</v>
      </c>
      <c r="AB4" s="33">
        <v>0</v>
      </c>
      <c r="AC4" s="33">
        <v>0</v>
      </c>
      <c r="AD4" s="33">
        <v>0</v>
      </c>
      <c r="AE4" s="33">
        <v>0</v>
      </c>
      <c r="AF4" s="33">
        <v>0</v>
      </c>
      <c r="AG4" s="33">
        <v>0</v>
      </c>
      <c r="AH4" s="33">
        <v>0</v>
      </c>
      <c r="AI4" s="41">
        <v>0</v>
      </c>
      <c r="AJ4" s="41">
        <v>0</v>
      </c>
      <c r="AK4" s="39">
        <v>6.4456018518518524E-2</v>
      </c>
      <c r="AL4" s="41">
        <v>0</v>
      </c>
      <c r="AM4" s="41">
        <v>0</v>
      </c>
      <c r="AN4" s="41">
        <v>0</v>
      </c>
      <c r="AO4" s="41">
        <v>0</v>
      </c>
      <c r="AP4" s="39">
        <v>7.1527777777777787E-3</v>
      </c>
      <c r="AQ4" s="39">
        <v>9.2916666666666661E-2</v>
      </c>
      <c r="AR4" s="39">
        <v>4.0150462962962964E-2</v>
      </c>
      <c r="AS4" s="39">
        <v>7.6678240740740741E-2</v>
      </c>
      <c r="AT4" s="41">
        <v>0</v>
      </c>
      <c r="AU4" s="39">
        <v>8.7708333333333333E-2</v>
      </c>
      <c r="AV4" s="41">
        <v>0</v>
      </c>
      <c r="AW4" s="41">
        <v>0</v>
      </c>
      <c r="AX4" s="41">
        <v>0</v>
      </c>
      <c r="AY4" s="39">
        <v>0.1194675925925926</v>
      </c>
      <c r="AZ4" s="39">
        <v>4.5266203703703704E-2</v>
      </c>
      <c r="BA4" s="39">
        <v>4.2881944444444438E-2</v>
      </c>
      <c r="BB4" s="41">
        <v>0</v>
      </c>
      <c r="BC4" s="35">
        <f>SUM(AI4+AJ4+AK4+AL4+AM4+AN4+AO4+AP4+AQ4+AR4+AS4+AT4+AU4+AV4+AW4+AX4+AY4+AZ4+BA4+BB4)</f>
        <v>0.5766782407407407</v>
      </c>
      <c r="BE4" t="s">
        <v>72</v>
      </c>
      <c r="BF4" s="33">
        <f>BC4</f>
        <v>0.5766782407407407</v>
      </c>
      <c r="BG4" s="33">
        <f t="shared" ref="BG4:BG11" si="0">BC14</f>
        <v>1.3304861111111113</v>
      </c>
      <c r="BH4" s="33">
        <f t="shared" ref="BH4:BH11" si="1">BC24</f>
        <v>2.3277893518518518</v>
      </c>
      <c r="BI4" s="33">
        <f t="shared" ref="BI4:BI11" si="2">BC34</f>
        <v>1.5835879629629628</v>
      </c>
      <c r="BJ4" s="33">
        <f t="shared" ref="BJ4:BJ11" si="3">BC44</f>
        <v>1.786215277777778</v>
      </c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2"/>
    </row>
    <row r="5" spans="1:74" x14ac:dyDescent="0.25">
      <c r="A5" t="s">
        <v>61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40">
        <v>0</v>
      </c>
      <c r="AJ5" s="40">
        <v>0</v>
      </c>
      <c r="AK5" s="30">
        <v>1</v>
      </c>
      <c r="AL5" s="40">
        <v>0</v>
      </c>
      <c r="AM5" s="40">
        <v>0</v>
      </c>
      <c r="AN5" s="40">
        <v>0</v>
      </c>
      <c r="AO5" s="40">
        <v>0</v>
      </c>
      <c r="AP5" s="30">
        <v>1</v>
      </c>
      <c r="AQ5" s="30">
        <v>1</v>
      </c>
      <c r="AR5" s="30">
        <v>1</v>
      </c>
      <c r="AS5" s="30">
        <v>1</v>
      </c>
      <c r="AT5" s="40">
        <v>0</v>
      </c>
      <c r="AU5" s="30">
        <v>1</v>
      </c>
      <c r="AV5" s="40">
        <v>0</v>
      </c>
      <c r="AW5" s="40">
        <v>0</v>
      </c>
      <c r="AX5" s="40">
        <v>0</v>
      </c>
      <c r="AY5" s="30">
        <v>1</v>
      </c>
      <c r="AZ5" s="30">
        <v>1</v>
      </c>
      <c r="BA5" s="30">
        <v>1</v>
      </c>
      <c r="BB5" s="40">
        <v>0</v>
      </c>
      <c r="BC5" s="36">
        <f>SUM(B5:BB5)</f>
        <v>9</v>
      </c>
      <c r="BE5" t="s">
        <v>68</v>
      </c>
      <c r="BF5" s="1">
        <f t="shared" ref="BF5:BF11" si="4">BC5</f>
        <v>9</v>
      </c>
      <c r="BG5" s="1">
        <f t="shared" si="0"/>
        <v>18</v>
      </c>
      <c r="BH5" s="1">
        <f t="shared" si="1"/>
        <v>29</v>
      </c>
      <c r="BI5" s="1">
        <f t="shared" si="2"/>
        <v>22</v>
      </c>
      <c r="BJ5" s="1">
        <f t="shared" si="3"/>
        <v>26</v>
      </c>
    </row>
    <row r="6" spans="1:74" x14ac:dyDescent="0.25">
      <c r="A6" t="s">
        <v>64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40">
        <v>0</v>
      </c>
      <c r="AJ6" s="40">
        <v>0</v>
      </c>
      <c r="AK6" s="30">
        <v>5</v>
      </c>
      <c r="AL6" s="40">
        <v>0</v>
      </c>
      <c r="AM6" s="40">
        <v>0</v>
      </c>
      <c r="AN6" s="40">
        <v>0</v>
      </c>
      <c r="AO6" s="40">
        <v>0</v>
      </c>
      <c r="AP6" s="30">
        <v>3</v>
      </c>
      <c r="AQ6" s="30">
        <v>5</v>
      </c>
      <c r="AR6" s="30">
        <v>5</v>
      </c>
      <c r="AS6" s="30">
        <v>7</v>
      </c>
      <c r="AT6" s="40">
        <v>0</v>
      </c>
      <c r="AU6" s="30">
        <v>7</v>
      </c>
      <c r="AV6" s="40">
        <v>0</v>
      </c>
      <c r="AW6" s="40">
        <v>0</v>
      </c>
      <c r="AX6" s="40">
        <v>0</v>
      </c>
      <c r="AY6" s="30">
        <v>4</v>
      </c>
      <c r="AZ6" s="30">
        <v>5</v>
      </c>
      <c r="BA6" s="30">
        <v>5</v>
      </c>
      <c r="BB6" s="40">
        <v>0</v>
      </c>
      <c r="BC6" s="36">
        <f>SUM(B6:BB6)</f>
        <v>46</v>
      </c>
      <c r="BE6" t="s">
        <v>71</v>
      </c>
      <c r="BF6" s="1">
        <f t="shared" si="4"/>
        <v>46</v>
      </c>
      <c r="BG6" s="1">
        <f t="shared" si="0"/>
        <v>110</v>
      </c>
      <c r="BH6" s="1">
        <f t="shared" si="1"/>
        <v>223</v>
      </c>
      <c r="BI6" s="1">
        <f t="shared" si="2"/>
        <v>231</v>
      </c>
      <c r="BJ6" s="1">
        <f t="shared" si="3"/>
        <v>213</v>
      </c>
    </row>
    <row r="7" spans="1:74" x14ac:dyDescent="0.25">
      <c r="A7" t="s">
        <v>66</v>
      </c>
      <c r="B7" s="33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f t="shared" ref="K7:AY7" si="5">K6*K4</f>
        <v>0</v>
      </c>
      <c r="L7" s="33">
        <f t="shared" ref="L7:O7" si="6">L6*L4</f>
        <v>0</v>
      </c>
      <c r="M7" s="33">
        <f t="shared" si="6"/>
        <v>0</v>
      </c>
      <c r="N7" s="33">
        <f t="shared" si="6"/>
        <v>0</v>
      </c>
      <c r="O7" s="33">
        <f t="shared" si="6"/>
        <v>0</v>
      </c>
      <c r="P7" s="33">
        <f t="shared" si="5"/>
        <v>0</v>
      </c>
      <c r="Q7" s="33">
        <f t="shared" ref="Q7:S7" si="7">Q6*Q4</f>
        <v>0</v>
      </c>
      <c r="R7" s="33">
        <f t="shared" si="7"/>
        <v>0</v>
      </c>
      <c r="S7" s="33">
        <f t="shared" si="7"/>
        <v>0</v>
      </c>
      <c r="T7" s="33">
        <f t="shared" si="5"/>
        <v>0</v>
      </c>
      <c r="U7" s="33">
        <f t="shared" ref="U7:X7" si="8">U6*U4</f>
        <v>0</v>
      </c>
      <c r="V7" s="33">
        <f t="shared" si="8"/>
        <v>0</v>
      </c>
      <c r="W7" s="33">
        <f t="shared" si="8"/>
        <v>0</v>
      </c>
      <c r="X7" s="33">
        <f t="shared" si="8"/>
        <v>0</v>
      </c>
      <c r="Y7" s="33">
        <f t="shared" si="5"/>
        <v>0</v>
      </c>
      <c r="Z7" s="33">
        <f t="shared" ref="Z7:AC7" si="9">Z6*Z4</f>
        <v>0</v>
      </c>
      <c r="AA7" s="33">
        <f t="shared" si="9"/>
        <v>0</v>
      </c>
      <c r="AB7" s="33">
        <f t="shared" si="9"/>
        <v>0</v>
      </c>
      <c r="AC7" s="33">
        <f t="shared" si="9"/>
        <v>0</v>
      </c>
      <c r="AD7" s="33">
        <f t="shared" si="5"/>
        <v>0</v>
      </c>
      <c r="AE7" s="33">
        <f t="shared" ref="AE7:AH7" si="10">AE6*AE4</f>
        <v>0</v>
      </c>
      <c r="AF7" s="33">
        <f t="shared" si="10"/>
        <v>0</v>
      </c>
      <c r="AG7" s="33">
        <f t="shared" si="10"/>
        <v>0</v>
      </c>
      <c r="AH7" s="33">
        <f t="shared" si="10"/>
        <v>0</v>
      </c>
      <c r="AI7" s="41">
        <f t="shared" si="5"/>
        <v>0</v>
      </c>
      <c r="AJ7" s="41">
        <f t="shared" ref="AJ7" si="11">AJ6*AJ4</f>
        <v>0</v>
      </c>
      <c r="AK7" s="39">
        <f t="shared" si="5"/>
        <v>0.3222800925925926</v>
      </c>
      <c r="AL7" s="41">
        <f t="shared" si="5"/>
        <v>0</v>
      </c>
      <c r="AM7" s="41">
        <f t="shared" si="5"/>
        <v>0</v>
      </c>
      <c r="AN7" s="41">
        <f t="shared" si="5"/>
        <v>0</v>
      </c>
      <c r="AO7" s="41">
        <f t="shared" si="5"/>
        <v>0</v>
      </c>
      <c r="AP7" s="39">
        <f t="shared" si="5"/>
        <v>2.1458333333333336E-2</v>
      </c>
      <c r="AQ7" s="39">
        <f t="shared" ref="AQ7:AT7" si="12">AQ6*AQ4</f>
        <v>0.46458333333333329</v>
      </c>
      <c r="AR7" s="39">
        <f t="shared" si="12"/>
        <v>0.20075231481481481</v>
      </c>
      <c r="AS7" s="39">
        <f t="shared" si="12"/>
        <v>0.53674768518518523</v>
      </c>
      <c r="AT7" s="41">
        <f t="shared" si="12"/>
        <v>0</v>
      </c>
      <c r="AU7" s="39">
        <f t="shared" si="5"/>
        <v>0.61395833333333338</v>
      </c>
      <c r="AV7" s="41">
        <f t="shared" ref="AV7:AX7" si="13">AV6*AV4</f>
        <v>0</v>
      </c>
      <c r="AW7" s="41">
        <f t="shared" si="13"/>
        <v>0</v>
      </c>
      <c r="AX7" s="41">
        <f t="shared" si="13"/>
        <v>0</v>
      </c>
      <c r="AY7" s="39">
        <f t="shared" si="5"/>
        <v>0.47787037037037039</v>
      </c>
      <c r="AZ7" s="39">
        <f t="shared" ref="AZ7:BB7" si="14">AZ6*AZ4</f>
        <v>0.22633101851851853</v>
      </c>
      <c r="BA7" s="39">
        <f t="shared" si="14"/>
        <v>0.21440972222222218</v>
      </c>
      <c r="BB7" s="41">
        <f t="shared" si="14"/>
        <v>0</v>
      </c>
      <c r="BC7" s="35">
        <f>SUM(AI7+AJ7+AK7+AL7+AM7+AN7+AO7+AP7+AQ7+AR7+AS7+AT7+AU7+AV7+AW7+AX7+AY7+AZ7+BA7+BB7)</f>
        <v>3.0783912037037036</v>
      </c>
      <c r="BE7" t="s">
        <v>74</v>
      </c>
      <c r="BF7" s="33">
        <f t="shared" si="4"/>
        <v>3.0783912037037036</v>
      </c>
      <c r="BG7" s="33">
        <f t="shared" si="0"/>
        <v>8.1177662037037059</v>
      </c>
      <c r="BH7" s="33">
        <f t="shared" si="1"/>
        <v>17.656886574074072</v>
      </c>
      <c r="BI7" s="33">
        <f t="shared" si="2"/>
        <v>18.729120370370367</v>
      </c>
      <c r="BJ7" s="33">
        <f t="shared" si="3"/>
        <v>13.877847222222218</v>
      </c>
    </row>
    <row r="8" spans="1:74" x14ac:dyDescent="0.25">
      <c r="A8" t="s">
        <v>63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41">
        <v>0</v>
      </c>
      <c r="AJ8" s="41">
        <v>0</v>
      </c>
      <c r="AK8" s="39">
        <v>6.7534722222222218E-2</v>
      </c>
      <c r="AL8" s="41">
        <v>0</v>
      </c>
      <c r="AM8" s="41">
        <v>0</v>
      </c>
      <c r="AN8" s="41">
        <v>0</v>
      </c>
      <c r="AO8" s="41">
        <v>0</v>
      </c>
      <c r="AP8" s="39">
        <v>5.5335648148148148E-2</v>
      </c>
      <c r="AQ8" s="39">
        <v>3.7557870370370373E-2</v>
      </c>
      <c r="AR8" s="41">
        <v>0</v>
      </c>
      <c r="AS8" s="41">
        <v>0</v>
      </c>
      <c r="AT8" s="41">
        <v>0</v>
      </c>
      <c r="AU8" s="39">
        <v>6.115740740740741E-2</v>
      </c>
      <c r="AV8" s="39">
        <v>5.2222222222222225E-2</v>
      </c>
      <c r="AW8" s="39">
        <v>4.7141203703703706E-2</v>
      </c>
      <c r="AX8" s="41">
        <v>0</v>
      </c>
      <c r="AY8" s="39">
        <v>8.3611111111111122E-2</v>
      </c>
      <c r="AZ8" s="39">
        <v>6.2210648148148147E-2</v>
      </c>
      <c r="BA8" s="41">
        <v>0</v>
      </c>
      <c r="BB8" s="41">
        <v>0</v>
      </c>
      <c r="BC8" s="35">
        <f>SUM(AI8+AJ8+AK8+AL8+AM8+AN8+AO8+AP8+AQ8+AR8+AS8+AT8+AU8+AV8+AW8+AX8+AY8+AZ8+BA8+BB8)</f>
        <v>0.46677083333333336</v>
      </c>
      <c r="BE8" t="s">
        <v>73</v>
      </c>
      <c r="BF8" s="33">
        <f t="shared" si="4"/>
        <v>0.46677083333333336</v>
      </c>
      <c r="BG8" s="31">
        <f t="shared" si="0"/>
        <v>2.2320601851851851</v>
      </c>
      <c r="BH8" s="33">
        <f t="shared" si="1"/>
        <v>0.52931712962962962</v>
      </c>
      <c r="BI8" s="33">
        <f t="shared" si="2"/>
        <v>1.3196296296296297</v>
      </c>
      <c r="BJ8" s="33">
        <f t="shared" si="3"/>
        <v>1.1113078703703703</v>
      </c>
    </row>
    <row r="9" spans="1:74" x14ac:dyDescent="0.25">
      <c r="A9" t="s">
        <v>61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40">
        <v>0</v>
      </c>
      <c r="AJ9" s="40">
        <v>0</v>
      </c>
      <c r="AK9" s="30">
        <v>1</v>
      </c>
      <c r="AL9" s="40">
        <v>0</v>
      </c>
      <c r="AM9" s="40">
        <v>0</v>
      </c>
      <c r="AN9" s="40">
        <v>0</v>
      </c>
      <c r="AO9" s="40">
        <v>0</v>
      </c>
      <c r="AP9" s="30">
        <v>1</v>
      </c>
      <c r="AQ9" s="30">
        <v>1</v>
      </c>
      <c r="AR9" s="40">
        <v>0</v>
      </c>
      <c r="AS9" s="40">
        <v>0</v>
      </c>
      <c r="AT9" s="40">
        <v>0</v>
      </c>
      <c r="AU9" s="30">
        <v>1</v>
      </c>
      <c r="AV9" s="30">
        <v>1</v>
      </c>
      <c r="AW9" s="30">
        <v>1</v>
      </c>
      <c r="AX9" s="40">
        <v>0</v>
      </c>
      <c r="AY9" s="30">
        <v>1</v>
      </c>
      <c r="AZ9" s="30">
        <v>1</v>
      </c>
      <c r="BA9" s="40">
        <v>0</v>
      </c>
      <c r="BB9" s="40">
        <v>0</v>
      </c>
      <c r="BC9" s="36">
        <f>SUM(B9:BB9)</f>
        <v>8</v>
      </c>
      <c r="BE9" t="s">
        <v>69</v>
      </c>
      <c r="BF9" s="1">
        <f t="shared" si="4"/>
        <v>8</v>
      </c>
      <c r="BG9" s="1">
        <f t="shared" si="0"/>
        <v>25</v>
      </c>
      <c r="BH9" s="1">
        <f t="shared" si="1"/>
        <v>22</v>
      </c>
      <c r="BI9" s="1">
        <f t="shared" si="2"/>
        <v>22</v>
      </c>
      <c r="BJ9" s="1">
        <f t="shared" si="3"/>
        <v>17</v>
      </c>
    </row>
    <row r="10" spans="1:74" x14ac:dyDescent="0.25">
      <c r="A10" t="s">
        <v>64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40">
        <v>0</v>
      </c>
      <c r="AJ10" s="40">
        <v>0</v>
      </c>
      <c r="AK10" s="30">
        <v>4</v>
      </c>
      <c r="AL10" s="40">
        <v>0</v>
      </c>
      <c r="AM10" s="40">
        <v>0</v>
      </c>
      <c r="AN10" s="40">
        <v>0</v>
      </c>
      <c r="AO10" s="40">
        <v>0</v>
      </c>
      <c r="AP10" s="30">
        <v>4</v>
      </c>
      <c r="AQ10" s="30">
        <v>4</v>
      </c>
      <c r="AR10" s="40">
        <v>0</v>
      </c>
      <c r="AS10" s="40">
        <v>0</v>
      </c>
      <c r="AT10" s="40">
        <v>0</v>
      </c>
      <c r="AU10" s="30">
        <v>10</v>
      </c>
      <c r="AV10" s="30">
        <v>4</v>
      </c>
      <c r="AW10" s="30">
        <v>4</v>
      </c>
      <c r="AX10" s="40">
        <v>0</v>
      </c>
      <c r="AY10" s="30">
        <v>4</v>
      </c>
      <c r="AZ10" s="30">
        <v>6</v>
      </c>
      <c r="BA10" s="40">
        <v>0</v>
      </c>
      <c r="BB10" s="40">
        <v>0</v>
      </c>
      <c r="BC10" s="36">
        <f>SUM(B10:BB10)</f>
        <v>40</v>
      </c>
      <c r="BE10" t="s">
        <v>70</v>
      </c>
      <c r="BF10" s="1">
        <f t="shared" si="4"/>
        <v>40</v>
      </c>
      <c r="BG10" s="1">
        <f t="shared" si="0"/>
        <v>88</v>
      </c>
      <c r="BH10" s="1">
        <f t="shared" si="1"/>
        <v>182</v>
      </c>
      <c r="BI10" s="1">
        <f t="shared" si="2"/>
        <v>177</v>
      </c>
      <c r="BJ10" s="1">
        <f t="shared" si="3"/>
        <v>116</v>
      </c>
    </row>
    <row r="11" spans="1:74" x14ac:dyDescent="0.25">
      <c r="A11" t="s">
        <v>67</v>
      </c>
      <c r="B11" s="33">
        <f t="shared" ref="B11:AY11" si="15">B10*B8</f>
        <v>0</v>
      </c>
      <c r="C11" s="33">
        <f t="shared" ref="C11:F11" si="16">C10*C8</f>
        <v>0</v>
      </c>
      <c r="D11" s="33">
        <f t="shared" si="16"/>
        <v>0</v>
      </c>
      <c r="E11" s="33">
        <f t="shared" si="16"/>
        <v>0</v>
      </c>
      <c r="F11" s="33">
        <f t="shared" si="16"/>
        <v>0</v>
      </c>
      <c r="G11" s="33">
        <f t="shared" si="15"/>
        <v>0</v>
      </c>
      <c r="H11" s="33">
        <f t="shared" ref="H11:J11" si="17">H10*H8</f>
        <v>0</v>
      </c>
      <c r="I11" s="33">
        <f t="shared" si="17"/>
        <v>0</v>
      </c>
      <c r="J11" s="33">
        <f t="shared" si="17"/>
        <v>0</v>
      </c>
      <c r="K11" s="33">
        <f t="shared" si="15"/>
        <v>0</v>
      </c>
      <c r="L11" s="33">
        <f t="shared" ref="L11:O11" si="18">L10*L8</f>
        <v>0</v>
      </c>
      <c r="M11" s="33">
        <f t="shared" si="18"/>
        <v>0</v>
      </c>
      <c r="N11" s="33">
        <f t="shared" si="18"/>
        <v>0</v>
      </c>
      <c r="O11" s="33">
        <f t="shared" si="18"/>
        <v>0</v>
      </c>
      <c r="P11" s="33">
        <f t="shared" si="15"/>
        <v>0</v>
      </c>
      <c r="Q11" s="33">
        <f t="shared" ref="Q11:S11" si="19">Q10*Q8</f>
        <v>0</v>
      </c>
      <c r="R11" s="33">
        <f t="shared" si="19"/>
        <v>0</v>
      </c>
      <c r="S11" s="33">
        <f t="shared" si="19"/>
        <v>0</v>
      </c>
      <c r="T11" s="33">
        <f t="shared" si="15"/>
        <v>0</v>
      </c>
      <c r="U11" s="33">
        <f t="shared" ref="U11:X11" si="20">U10*U8</f>
        <v>0</v>
      </c>
      <c r="V11" s="33">
        <f t="shared" si="20"/>
        <v>0</v>
      </c>
      <c r="W11" s="33">
        <f t="shared" si="20"/>
        <v>0</v>
      </c>
      <c r="X11" s="33">
        <f t="shared" si="20"/>
        <v>0</v>
      </c>
      <c r="Y11" s="33">
        <f t="shared" si="15"/>
        <v>0</v>
      </c>
      <c r="Z11" s="33">
        <f t="shared" ref="Z11:AC11" si="21">Z10*Z8</f>
        <v>0</v>
      </c>
      <c r="AA11" s="33">
        <f t="shared" si="21"/>
        <v>0</v>
      </c>
      <c r="AB11" s="33">
        <f t="shared" si="21"/>
        <v>0</v>
      </c>
      <c r="AC11" s="33">
        <f t="shared" si="21"/>
        <v>0</v>
      </c>
      <c r="AD11" s="33">
        <f t="shared" si="15"/>
        <v>0</v>
      </c>
      <c r="AE11" s="33">
        <f t="shared" ref="AE11:AH11" si="22">AE10*AE8</f>
        <v>0</v>
      </c>
      <c r="AF11" s="33">
        <f t="shared" si="22"/>
        <v>0</v>
      </c>
      <c r="AG11" s="33">
        <f t="shared" si="22"/>
        <v>0</v>
      </c>
      <c r="AH11" s="33">
        <f t="shared" si="22"/>
        <v>0</v>
      </c>
      <c r="AI11" s="41">
        <f t="shared" si="15"/>
        <v>0</v>
      </c>
      <c r="AJ11" s="41">
        <f t="shared" ref="AJ11" si="23">AJ10*AJ8</f>
        <v>0</v>
      </c>
      <c r="AK11" s="39">
        <f t="shared" si="15"/>
        <v>0.27013888888888887</v>
      </c>
      <c r="AL11" s="41">
        <f t="shared" si="15"/>
        <v>0</v>
      </c>
      <c r="AM11" s="41">
        <f t="shared" si="15"/>
        <v>0</v>
      </c>
      <c r="AN11" s="41">
        <f t="shared" si="15"/>
        <v>0</v>
      </c>
      <c r="AO11" s="41">
        <f t="shared" si="15"/>
        <v>0</v>
      </c>
      <c r="AP11" s="39">
        <f t="shared" si="15"/>
        <v>0.22134259259259259</v>
      </c>
      <c r="AQ11" s="39">
        <f t="shared" ref="AQ11:AT11" si="24">AQ10*AQ8</f>
        <v>0.15023148148148149</v>
      </c>
      <c r="AR11" s="41">
        <f t="shared" si="24"/>
        <v>0</v>
      </c>
      <c r="AS11" s="41">
        <f t="shared" si="24"/>
        <v>0</v>
      </c>
      <c r="AT11" s="41">
        <f t="shared" si="24"/>
        <v>0</v>
      </c>
      <c r="AU11" s="39">
        <f t="shared" si="15"/>
        <v>0.61157407407407405</v>
      </c>
      <c r="AV11" s="39">
        <f t="shared" ref="AV11:AX11" si="25">AV10*AV8</f>
        <v>0.2088888888888889</v>
      </c>
      <c r="AW11" s="39">
        <f t="shared" si="25"/>
        <v>0.18856481481481482</v>
      </c>
      <c r="AX11" s="41">
        <f t="shared" si="25"/>
        <v>0</v>
      </c>
      <c r="AY11" s="39">
        <f t="shared" si="15"/>
        <v>0.33444444444444449</v>
      </c>
      <c r="AZ11" s="39">
        <f t="shared" ref="AZ11:BB11" si="26">AZ10*AZ8</f>
        <v>0.3732638888888889</v>
      </c>
      <c r="BA11" s="41">
        <f t="shared" si="26"/>
        <v>0</v>
      </c>
      <c r="BB11" s="41">
        <f t="shared" si="26"/>
        <v>0</v>
      </c>
      <c r="BC11" s="35">
        <f>SUM(AI11+AJ11+AK11+AL11+AM11+AN11+AO11+AP11+AQ11+AR11+AS11+AT11+AU11+AV11+AW11+AX11+AY11+AZ11+BA11+BB11)</f>
        <v>2.3584490740740742</v>
      </c>
      <c r="BE11" t="s">
        <v>75</v>
      </c>
      <c r="BF11" s="33">
        <f t="shared" si="4"/>
        <v>2.3584490740740742</v>
      </c>
      <c r="BG11" s="33">
        <f t="shared" si="0"/>
        <v>5.2344907407407399</v>
      </c>
      <c r="BH11" s="33">
        <f t="shared" si="1"/>
        <v>8.1695023148148138</v>
      </c>
      <c r="BI11" s="33">
        <f t="shared" si="2"/>
        <v>10.294340277777778</v>
      </c>
      <c r="BJ11" s="33">
        <f t="shared" si="3"/>
        <v>8.4125578703703709</v>
      </c>
    </row>
    <row r="12" spans="1:74" x14ac:dyDescent="0.25">
      <c r="B12" s="42">
        <v>2010</v>
      </c>
      <c r="C12" s="42">
        <v>2010</v>
      </c>
      <c r="D12" s="42">
        <v>2010</v>
      </c>
      <c r="E12" s="42">
        <v>2010</v>
      </c>
      <c r="F12" s="42">
        <v>2010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74" x14ac:dyDescent="0.25">
      <c r="B13" s="30" t="s">
        <v>13</v>
      </c>
      <c r="C13" s="30" t="s">
        <v>13</v>
      </c>
      <c r="D13" s="40" t="s">
        <v>13</v>
      </c>
      <c r="E13" s="40" t="s">
        <v>13</v>
      </c>
      <c r="F13" s="40" t="s">
        <v>13</v>
      </c>
      <c r="G13" s="30" t="s">
        <v>14</v>
      </c>
      <c r="H13" s="30" t="s">
        <v>14</v>
      </c>
      <c r="I13" s="30" t="s">
        <v>14</v>
      </c>
      <c r="J13" s="40" t="s">
        <v>14</v>
      </c>
      <c r="K13" s="30" t="s">
        <v>27</v>
      </c>
      <c r="L13" s="30" t="s">
        <v>27</v>
      </c>
      <c r="M13" s="40" t="s">
        <v>27</v>
      </c>
      <c r="N13" s="40" t="s">
        <v>27</v>
      </c>
      <c r="O13" s="40" t="s">
        <v>27</v>
      </c>
      <c r="P13" s="30" t="s">
        <v>28</v>
      </c>
      <c r="Q13" s="30" t="s">
        <v>28</v>
      </c>
      <c r="R13" s="40" t="s">
        <v>28</v>
      </c>
      <c r="S13" s="40" t="s">
        <v>28</v>
      </c>
      <c r="T13" s="30" t="s">
        <v>17</v>
      </c>
      <c r="U13" s="30" t="s">
        <v>17</v>
      </c>
      <c r="V13" s="40" t="s">
        <v>17</v>
      </c>
      <c r="W13" s="40" t="s">
        <v>17</v>
      </c>
      <c r="X13" s="40" t="s">
        <v>17</v>
      </c>
      <c r="Y13" s="30" t="s">
        <v>18</v>
      </c>
      <c r="Z13" s="40" t="s">
        <v>18</v>
      </c>
      <c r="AA13" s="40" t="s">
        <v>18</v>
      </c>
      <c r="AB13" s="40" t="s">
        <v>18</v>
      </c>
      <c r="AC13" s="40" t="s">
        <v>18</v>
      </c>
      <c r="AD13" s="40" t="s">
        <v>19</v>
      </c>
      <c r="AE13" s="40" t="s">
        <v>19</v>
      </c>
      <c r="AF13" s="40" t="s">
        <v>19</v>
      </c>
      <c r="AG13" s="40" t="s">
        <v>19</v>
      </c>
      <c r="AH13" s="40" t="s">
        <v>19</v>
      </c>
      <c r="AI13" s="40" t="s">
        <v>24</v>
      </c>
      <c r="AJ13" s="40" t="s">
        <v>24</v>
      </c>
      <c r="AK13" s="30" t="s">
        <v>20</v>
      </c>
      <c r="AL13" s="30" t="s">
        <v>20</v>
      </c>
      <c r="AM13" s="40" t="s">
        <v>20</v>
      </c>
      <c r="AN13" s="40" t="s">
        <v>20</v>
      </c>
      <c r="AO13" s="40" t="s">
        <v>20</v>
      </c>
      <c r="AP13" s="30" t="s">
        <v>21</v>
      </c>
      <c r="AQ13" s="30" t="s">
        <v>21</v>
      </c>
      <c r="AR13" s="40" t="s">
        <v>21</v>
      </c>
      <c r="AS13" s="40" t="s">
        <v>21</v>
      </c>
      <c r="AT13" s="40" t="s">
        <v>21</v>
      </c>
      <c r="AU13" s="30" t="s">
        <v>22</v>
      </c>
      <c r="AV13" s="40" t="s">
        <v>22</v>
      </c>
      <c r="AW13" s="40" t="s">
        <v>22</v>
      </c>
      <c r="AX13" s="40" t="s">
        <v>22</v>
      </c>
      <c r="AY13" s="30" t="s">
        <v>23</v>
      </c>
      <c r="AZ13" s="40" t="s">
        <v>23</v>
      </c>
      <c r="BA13" s="40" t="s">
        <v>23</v>
      </c>
      <c r="BB13" s="40" t="s">
        <v>23</v>
      </c>
      <c r="BC13" s="34">
        <v>2010</v>
      </c>
    </row>
    <row r="14" spans="1:74" x14ac:dyDescent="0.25">
      <c r="A14" t="s">
        <v>62</v>
      </c>
      <c r="B14" s="39">
        <v>7.1168981481481486E-2</v>
      </c>
      <c r="C14" s="39">
        <v>7.149305555555556E-2</v>
      </c>
      <c r="D14" s="41">
        <v>0</v>
      </c>
      <c r="E14" s="41">
        <v>0</v>
      </c>
      <c r="F14" s="41">
        <v>0</v>
      </c>
      <c r="G14" s="39">
        <v>5.512731481481481E-2</v>
      </c>
      <c r="H14" s="39">
        <v>0.13091435185185185</v>
      </c>
      <c r="I14" s="39">
        <v>0.10744212962962962</v>
      </c>
      <c r="J14" s="41">
        <v>0</v>
      </c>
      <c r="K14" s="39">
        <v>3.8784722222222227E-2</v>
      </c>
      <c r="L14" s="39">
        <v>5.4398148148148147E-2</v>
      </c>
      <c r="M14" s="41">
        <v>0</v>
      </c>
      <c r="N14" s="41">
        <v>0</v>
      </c>
      <c r="O14" s="41">
        <v>0</v>
      </c>
      <c r="P14" s="39">
        <v>6.9895833333333338E-2</v>
      </c>
      <c r="Q14" s="39">
        <v>7.4201388888888886E-2</v>
      </c>
      <c r="R14" s="41">
        <v>0</v>
      </c>
      <c r="S14" s="41">
        <v>0</v>
      </c>
      <c r="T14" s="39">
        <v>0.11643518518518518</v>
      </c>
      <c r="U14" s="39">
        <v>7.464120370370371E-2</v>
      </c>
      <c r="V14" s="41">
        <v>0</v>
      </c>
      <c r="W14" s="41">
        <v>0</v>
      </c>
      <c r="X14" s="41">
        <v>0</v>
      </c>
      <c r="Y14" s="39">
        <v>5.4791666666666662E-2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39">
        <v>5.5300925925925927E-2</v>
      </c>
      <c r="AL14" s="39">
        <v>3.8900462962962963E-2</v>
      </c>
      <c r="AM14" s="41">
        <v>0</v>
      </c>
      <c r="AN14" s="41">
        <v>0</v>
      </c>
      <c r="AO14" s="41">
        <v>0</v>
      </c>
      <c r="AP14" s="39">
        <v>6.7766203703703703E-2</v>
      </c>
      <c r="AQ14" s="39">
        <v>7.1944444444444436E-2</v>
      </c>
      <c r="AR14" s="41">
        <v>0</v>
      </c>
      <c r="AS14" s="41">
        <v>0</v>
      </c>
      <c r="AT14" s="41">
        <v>0</v>
      </c>
      <c r="AU14" s="39">
        <v>0.10422453703703705</v>
      </c>
      <c r="AV14" s="41">
        <v>0</v>
      </c>
      <c r="AW14" s="41">
        <v>0</v>
      </c>
      <c r="AX14" s="41">
        <v>0</v>
      </c>
      <c r="AY14" s="39">
        <v>7.3055555555555554E-2</v>
      </c>
      <c r="AZ14" s="41">
        <v>0</v>
      </c>
      <c r="BA14" s="41">
        <v>0</v>
      </c>
      <c r="BB14" s="41">
        <v>0</v>
      </c>
      <c r="BC14" s="35">
        <f>SUM(B14+C14+D14+E14+F14+G14+H14+I14+J14+K14+L14+M14+N14+O14+P14+Q14+R14+S14+T14+U14+V14+W14+X14+Y14+Z14+AA14+AB14+AC14+AD14+AE14+AF14+AG14+AH14)+(AI14+AJ14+AK14+AL14+AM14+AN14+AO14+AP14+AQ14+AR14+AS14+AT14+AU14+AV14+AW14+AX14+AY14+AZ14+BA14+BB14)</f>
        <v>1.3304861111111113</v>
      </c>
    </row>
    <row r="15" spans="1:74" x14ac:dyDescent="0.25">
      <c r="A15" t="s">
        <v>61</v>
      </c>
      <c r="B15" s="30">
        <v>1</v>
      </c>
      <c r="C15" s="30">
        <v>1</v>
      </c>
      <c r="D15" s="40">
        <v>0</v>
      </c>
      <c r="E15" s="40">
        <v>0</v>
      </c>
      <c r="F15" s="40">
        <v>0</v>
      </c>
      <c r="G15" s="30">
        <v>1</v>
      </c>
      <c r="H15" s="30">
        <v>1</v>
      </c>
      <c r="I15" s="30">
        <v>1</v>
      </c>
      <c r="J15" s="40">
        <v>0</v>
      </c>
      <c r="K15" s="30">
        <v>1</v>
      </c>
      <c r="L15" s="30">
        <v>1</v>
      </c>
      <c r="M15" s="40">
        <v>0</v>
      </c>
      <c r="N15" s="40">
        <v>0</v>
      </c>
      <c r="O15" s="40">
        <v>0</v>
      </c>
      <c r="P15" s="30">
        <v>1</v>
      </c>
      <c r="Q15" s="30">
        <v>1</v>
      </c>
      <c r="R15" s="40">
        <v>0</v>
      </c>
      <c r="S15" s="40">
        <v>0</v>
      </c>
      <c r="T15" s="30">
        <v>1</v>
      </c>
      <c r="U15" s="30">
        <v>1</v>
      </c>
      <c r="V15" s="40">
        <v>0</v>
      </c>
      <c r="W15" s="40">
        <v>0</v>
      </c>
      <c r="X15" s="40">
        <v>0</v>
      </c>
      <c r="Y15" s="30">
        <v>1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0</v>
      </c>
      <c r="AJ15" s="40">
        <v>0</v>
      </c>
      <c r="AK15" s="30">
        <v>1</v>
      </c>
      <c r="AL15" s="30">
        <v>1</v>
      </c>
      <c r="AM15" s="40">
        <v>0</v>
      </c>
      <c r="AN15" s="40">
        <v>0</v>
      </c>
      <c r="AO15" s="40">
        <v>0</v>
      </c>
      <c r="AP15" s="30">
        <v>1</v>
      </c>
      <c r="AQ15" s="30">
        <v>1</v>
      </c>
      <c r="AR15" s="40">
        <v>0</v>
      </c>
      <c r="AS15" s="40">
        <v>0</v>
      </c>
      <c r="AT15" s="40">
        <v>0</v>
      </c>
      <c r="AU15" s="30">
        <v>1</v>
      </c>
      <c r="AV15" s="40">
        <v>0</v>
      </c>
      <c r="AW15" s="40">
        <v>0</v>
      </c>
      <c r="AX15" s="40">
        <v>0</v>
      </c>
      <c r="AY15" s="30">
        <v>1</v>
      </c>
      <c r="AZ15" s="40">
        <v>0</v>
      </c>
      <c r="BA15" s="40">
        <v>0</v>
      </c>
      <c r="BB15" s="40">
        <v>0</v>
      </c>
      <c r="BC15" s="44">
        <f>SUM(B15:BB15)</f>
        <v>18</v>
      </c>
    </row>
    <row r="16" spans="1:74" x14ac:dyDescent="0.25">
      <c r="A16" t="s">
        <v>64</v>
      </c>
      <c r="B16" s="30">
        <v>5</v>
      </c>
      <c r="C16" s="30">
        <v>5</v>
      </c>
      <c r="D16" s="40">
        <v>0</v>
      </c>
      <c r="E16" s="40">
        <v>0</v>
      </c>
      <c r="F16" s="40">
        <v>0</v>
      </c>
      <c r="G16" s="30">
        <v>5</v>
      </c>
      <c r="H16" s="30">
        <v>5</v>
      </c>
      <c r="I16" s="30">
        <v>5</v>
      </c>
      <c r="J16" s="40">
        <v>0</v>
      </c>
      <c r="K16" s="30">
        <v>5</v>
      </c>
      <c r="L16" s="30">
        <v>5</v>
      </c>
      <c r="M16" s="40">
        <v>0</v>
      </c>
      <c r="N16" s="40">
        <v>0</v>
      </c>
      <c r="O16" s="40">
        <v>0</v>
      </c>
      <c r="P16" s="30">
        <v>5</v>
      </c>
      <c r="Q16" s="30">
        <v>6</v>
      </c>
      <c r="R16" s="40">
        <v>0</v>
      </c>
      <c r="S16" s="40">
        <v>0</v>
      </c>
      <c r="T16" s="30">
        <v>5</v>
      </c>
      <c r="U16" s="30">
        <v>5</v>
      </c>
      <c r="V16" s="40">
        <v>0</v>
      </c>
      <c r="W16" s="40">
        <v>0</v>
      </c>
      <c r="X16" s="40">
        <v>0</v>
      </c>
      <c r="Y16" s="30">
        <v>7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  <c r="AI16" s="40">
        <v>0</v>
      </c>
      <c r="AJ16" s="40">
        <v>0</v>
      </c>
      <c r="AK16" s="30">
        <v>5</v>
      </c>
      <c r="AL16" s="30">
        <v>8</v>
      </c>
      <c r="AM16" s="40">
        <v>0</v>
      </c>
      <c r="AN16" s="40">
        <v>0</v>
      </c>
      <c r="AO16" s="40">
        <v>0</v>
      </c>
      <c r="AP16" s="30">
        <v>5</v>
      </c>
      <c r="AQ16" s="30">
        <v>10</v>
      </c>
      <c r="AR16" s="40">
        <v>0</v>
      </c>
      <c r="AS16" s="40">
        <v>0</v>
      </c>
      <c r="AT16" s="40">
        <v>0</v>
      </c>
      <c r="AU16" s="30">
        <v>7</v>
      </c>
      <c r="AV16" s="40">
        <v>0</v>
      </c>
      <c r="AW16" s="40">
        <v>0</v>
      </c>
      <c r="AX16" s="40">
        <v>0</v>
      </c>
      <c r="AY16" s="30">
        <v>12</v>
      </c>
      <c r="AZ16" s="40">
        <v>0</v>
      </c>
      <c r="BA16" s="40">
        <v>0</v>
      </c>
      <c r="BB16" s="40">
        <v>0</v>
      </c>
      <c r="BC16" s="44">
        <f>SUM(B16:BB16)</f>
        <v>110</v>
      </c>
    </row>
    <row r="17" spans="1:55" x14ac:dyDescent="0.25">
      <c r="A17" t="s">
        <v>66</v>
      </c>
      <c r="B17" s="39">
        <f t="shared" ref="B17:BB17" si="27">B16*B14</f>
        <v>0.35584490740740743</v>
      </c>
      <c r="C17" s="39">
        <f t="shared" si="27"/>
        <v>0.35746527777777781</v>
      </c>
      <c r="D17" s="41">
        <f t="shared" si="27"/>
        <v>0</v>
      </c>
      <c r="E17" s="41">
        <f t="shared" si="27"/>
        <v>0</v>
      </c>
      <c r="F17" s="41">
        <f t="shared" si="27"/>
        <v>0</v>
      </c>
      <c r="G17" s="39">
        <f t="shared" si="27"/>
        <v>0.27563657407407405</v>
      </c>
      <c r="H17" s="39">
        <f t="shared" si="27"/>
        <v>0.65457175925925926</v>
      </c>
      <c r="I17" s="39">
        <f t="shared" si="27"/>
        <v>0.53721064814814812</v>
      </c>
      <c r="J17" s="41">
        <f t="shared" si="27"/>
        <v>0</v>
      </c>
      <c r="K17" s="39">
        <f t="shared" ref="K17:M17" si="28">K16*K14</f>
        <v>0.19392361111111114</v>
      </c>
      <c r="L17" s="39">
        <f t="shared" si="28"/>
        <v>0.27199074074074076</v>
      </c>
      <c r="M17" s="41">
        <f t="shared" si="28"/>
        <v>0</v>
      </c>
      <c r="N17" s="41">
        <f t="shared" si="27"/>
        <v>0</v>
      </c>
      <c r="O17" s="41">
        <f t="shared" si="27"/>
        <v>0</v>
      </c>
      <c r="P17" s="39">
        <f t="shared" si="27"/>
        <v>0.34947916666666667</v>
      </c>
      <c r="Q17" s="39">
        <f t="shared" si="27"/>
        <v>0.44520833333333332</v>
      </c>
      <c r="R17" s="41">
        <f t="shared" si="27"/>
        <v>0</v>
      </c>
      <c r="S17" s="41">
        <f t="shared" si="27"/>
        <v>0</v>
      </c>
      <c r="T17" s="39">
        <f t="shared" si="27"/>
        <v>0.58217592592592593</v>
      </c>
      <c r="U17" s="39">
        <f t="shared" si="27"/>
        <v>0.37320601851851853</v>
      </c>
      <c r="V17" s="41">
        <f t="shared" si="27"/>
        <v>0</v>
      </c>
      <c r="W17" s="41">
        <f t="shared" si="27"/>
        <v>0</v>
      </c>
      <c r="X17" s="41">
        <f t="shared" si="27"/>
        <v>0</v>
      </c>
      <c r="Y17" s="39">
        <f t="shared" si="27"/>
        <v>0.38354166666666661</v>
      </c>
      <c r="Z17" s="41">
        <f t="shared" si="27"/>
        <v>0</v>
      </c>
      <c r="AA17" s="41">
        <f t="shared" si="27"/>
        <v>0</v>
      </c>
      <c r="AB17" s="41">
        <f t="shared" si="27"/>
        <v>0</v>
      </c>
      <c r="AC17" s="41">
        <f t="shared" si="27"/>
        <v>0</v>
      </c>
      <c r="AD17" s="41">
        <f t="shared" si="27"/>
        <v>0</v>
      </c>
      <c r="AE17" s="41">
        <f t="shared" si="27"/>
        <v>0</v>
      </c>
      <c r="AF17" s="41">
        <f t="shared" si="27"/>
        <v>0</v>
      </c>
      <c r="AG17" s="41">
        <f t="shared" si="27"/>
        <v>0</v>
      </c>
      <c r="AH17" s="41">
        <f t="shared" si="27"/>
        <v>0</v>
      </c>
      <c r="AI17" s="41">
        <f t="shared" si="27"/>
        <v>0</v>
      </c>
      <c r="AJ17" s="41">
        <f t="shared" si="27"/>
        <v>0</v>
      </c>
      <c r="AK17" s="39">
        <f t="shared" si="27"/>
        <v>0.27650462962962963</v>
      </c>
      <c r="AL17" s="39">
        <f t="shared" si="27"/>
        <v>0.3112037037037037</v>
      </c>
      <c r="AM17" s="41">
        <f t="shared" si="27"/>
        <v>0</v>
      </c>
      <c r="AN17" s="41">
        <f t="shared" si="27"/>
        <v>0</v>
      </c>
      <c r="AO17" s="41">
        <f t="shared" si="27"/>
        <v>0</v>
      </c>
      <c r="AP17" s="39">
        <f t="shared" si="27"/>
        <v>0.33883101851851849</v>
      </c>
      <c r="AQ17" s="39">
        <f t="shared" si="27"/>
        <v>0.71944444444444433</v>
      </c>
      <c r="AR17" s="41">
        <f t="shared" si="27"/>
        <v>0</v>
      </c>
      <c r="AS17" s="41">
        <f t="shared" si="27"/>
        <v>0</v>
      </c>
      <c r="AT17" s="41">
        <f t="shared" si="27"/>
        <v>0</v>
      </c>
      <c r="AU17" s="39">
        <f t="shared" si="27"/>
        <v>0.72957175925925932</v>
      </c>
      <c r="AV17" s="39">
        <v>8.5289351851851838E-2</v>
      </c>
      <c r="AW17" s="41">
        <f t="shared" si="27"/>
        <v>0</v>
      </c>
      <c r="AX17" s="41">
        <f t="shared" si="27"/>
        <v>0</v>
      </c>
      <c r="AY17" s="39">
        <f t="shared" si="27"/>
        <v>0.87666666666666671</v>
      </c>
      <c r="AZ17" s="41">
        <f t="shared" si="27"/>
        <v>0</v>
      </c>
      <c r="BA17" s="41">
        <f t="shared" si="27"/>
        <v>0</v>
      </c>
      <c r="BB17" s="41">
        <f t="shared" si="27"/>
        <v>0</v>
      </c>
      <c r="BC17" s="35">
        <f>SUM(B17+C17+D17+E17+F17+G17+H17+I17+J17+K17+L17+M17+N17+O17+P17+Q17+R17+S17+T17+U17+V17+W17+X17+Y17+Z17+AA17+AB17+AC17+AD17+AE17+AF17+AG17+AH17)+(AI17+AJ17+AK17+AL17+AM17+AN17+AO17+AP17+AQ17+AR17+AS17+AT17+AU17+AV17+AW17+AX17+AY17+AZ17+BA17+BB17)</f>
        <v>8.1177662037037059</v>
      </c>
    </row>
    <row r="18" spans="1:55" x14ac:dyDescent="0.25">
      <c r="A18" t="s">
        <v>63</v>
      </c>
      <c r="B18" s="39">
        <v>8.0578703703703694E-2</v>
      </c>
      <c r="C18" s="41">
        <v>0</v>
      </c>
      <c r="D18" s="41">
        <v>0</v>
      </c>
      <c r="E18" s="41">
        <v>0</v>
      </c>
      <c r="F18" s="41">
        <v>0</v>
      </c>
      <c r="G18" s="39">
        <v>5.454861111111111E-2</v>
      </c>
      <c r="H18" s="39">
        <v>5.2453703703703704E-2</v>
      </c>
      <c r="I18" s="41">
        <v>0</v>
      </c>
      <c r="J18" s="41">
        <v>0</v>
      </c>
      <c r="K18" s="39">
        <v>5.1180555555555556E-2</v>
      </c>
      <c r="L18" s="39">
        <v>8.7071759259259252E-2</v>
      </c>
      <c r="M18" s="41">
        <v>0</v>
      </c>
      <c r="N18" s="41">
        <v>0</v>
      </c>
      <c r="O18" s="41">
        <v>0</v>
      </c>
      <c r="P18" s="39">
        <v>5.7303240740740745E-2</v>
      </c>
      <c r="Q18" s="39">
        <v>7.1620370370370376E-2</v>
      </c>
      <c r="R18" s="41">
        <v>0</v>
      </c>
      <c r="S18" s="41">
        <v>0</v>
      </c>
      <c r="T18" s="39">
        <v>7.9143518518518516E-2</v>
      </c>
      <c r="U18" s="39">
        <v>8.6724537037037031E-2</v>
      </c>
      <c r="V18" s="41">
        <v>0</v>
      </c>
      <c r="W18" s="41">
        <v>0</v>
      </c>
      <c r="X18" s="41">
        <v>0</v>
      </c>
      <c r="Y18" s="39">
        <v>4.1400462962962965E-2</v>
      </c>
      <c r="Z18" s="39">
        <v>3.1504629629629625E-2</v>
      </c>
      <c r="AA18" s="41">
        <v>0</v>
      </c>
      <c r="AB18" s="41">
        <v>0</v>
      </c>
      <c r="AC18" s="41">
        <v>0</v>
      </c>
      <c r="AD18" s="39">
        <v>4.1874999999999996E-2</v>
      </c>
      <c r="AE18" s="41">
        <v>0</v>
      </c>
      <c r="AF18" s="41">
        <v>0</v>
      </c>
      <c r="AG18" s="41">
        <v>0</v>
      </c>
      <c r="AH18" s="41">
        <v>0</v>
      </c>
      <c r="AI18" s="39">
        <v>8.4814814814814801E-2</v>
      </c>
      <c r="AJ18" s="41">
        <v>0</v>
      </c>
      <c r="AK18" s="39">
        <v>3.4571759259259253E-2</v>
      </c>
      <c r="AL18" s="39">
        <v>6.5752314814814819E-2</v>
      </c>
      <c r="AM18" s="41">
        <v>0</v>
      </c>
      <c r="AN18" s="41">
        <v>0</v>
      </c>
      <c r="AO18" s="41">
        <v>0</v>
      </c>
      <c r="AP18" s="39">
        <v>3.2916666666666664E-2</v>
      </c>
      <c r="AQ18" s="39">
        <v>9.0115740740740746E-2</v>
      </c>
      <c r="AR18" s="41">
        <v>0</v>
      </c>
      <c r="AS18" s="41">
        <v>0</v>
      </c>
      <c r="AT18" s="41">
        <v>0</v>
      </c>
      <c r="AU18" s="39">
        <v>6.236111111111111E-2</v>
      </c>
      <c r="AV18" s="39">
        <v>1</v>
      </c>
      <c r="AW18" s="41">
        <v>0</v>
      </c>
      <c r="AX18" s="41">
        <v>0</v>
      </c>
      <c r="AY18" s="39">
        <v>4.4224537037037041E-2</v>
      </c>
      <c r="AZ18" s="39">
        <v>8.189814814814815E-2</v>
      </c>
      <c r="BA18" s="41">
        <v>0</v>
      </c>
      <c r="BB18" s="41">
        <v>0</v>
      </c>
      <c r="BC18" s="35">
        <f>SUM(B18+C18+D18+E18+F18+G18+H18+I18+J18+K18+L18+M18+N18+O18+P18+Q18+R18+S18+T18+U18+V18+W18+X18+Y18+Z18+AA18+AB18+AC18+AD18+AE18+AF18+AG18+AH18)+(AI18+AJ18+AK18+AL18+AM18+AN18+AO18+AP18+AQ18+AR18+AS18+AT18+AU18+AV18+AW18+AX18+AY18+AZ18+BA18+BB18)</f>
        <v>2.2320601851851851</v>
      </c>
    </row>
    <row r="19" spans="1:55" x14ac:dyDescent="0.25">
      <c r="A19" t="s">
        <v>61</v>
      </c>
      <c r="B19" s="30">
        <v>1</v>
      </c>
      <c r="C19" s="40">
        <v>0</v>
      </c>
      <c r="D19" s="40">
        <v>0</v>
      </c>
      <c r="E19" s="40">
        <v>0</v>
      </c>
      <c r="F19" s="40">
        <v>0</v>
      </c>
      <c r="G19" s="30">
        <v>1</v>
      </c>
      <c r="H19" s="30">
        <v>1</v>
      </c>
      <c r="I19" s="40">
        <v>0</v>
      </c>
      <c r="J19" s="40">
        <v>0</v>
      </c>
      <c r="K19" s="30">
        <v>1</v>
      </c>
      <c r="L19" s="30">
        <v>1</v>
      </c>
      <c r="M19" s="40">
        <v>0</v>
      </c>
      <c r="N19" s="40">
        <v>0</v>
      </c>
      <c r="O19" s="40">
        <v>0</v>
      </c>
      <c r="P19" s="30">
        <v>1</v>
      </c>
      <c r="Q19" s="30">
        <v>1</v>
      </c>
      <c r="R19" s="40">
        <v>0</v>
      </c>
      <c r="S19" s="40">
        <v>0</v>
      </c>
      <c r="T19" s="30">
        <v>1</v>
      </c>
      <c r="U19" s="30">
        <v>1</v>
      </c>
      <c r="V19" s="40">
        <v>0</v>
      </c>
      <c r="W19" s="40">
        <v>0</v>
      </c>
      <c r="X19" s="40">
        <v>0</v>
      </c>
      <c r="Y19" s="30">
        <v>1</v>
      </c>
      <c r="Z19" s="30">
        <v>1</v>
      </c>
      <c r="AA19" s="40">
        <v>0</v>
      </c>
      <c r="AB19" s="40">
        <v>0</v>
      </c>
      <c r="AC19" s="40">
        <v>0</v>
      </c>
      <c r="AD19" s="30">
        <v>1</v>
      </c>
      <c r="AE19" s="40">
        <v>0</v>
      </c>
      <c r="AF19" s="40">
        <v>0</v>
      </c>
      <c r="AG19" s="40">
        <v>0</v>
      </c>
      <c r="AH19" s="40">
        <v>0</v>
      </c>
      <c r="AI19" s="30">
        <v>1</v>
      </c>
      <c r="AJ19" s="40">
        <v>0</v>
      </c>
      <c r="AK19" s="30">
        <v>1</v>
      </c>
      <c r="AL19" s="30">
        <v>1</v>
      </c>
      <c r="AM19" s="40">
        <v>0</v>
      </c>
      <c r="AN19" s="40">
        <v>0</v>
      </c>
      <c r="AO19" s="40">
        <v>0</v>
      </c>
      <c r="AP19" s="30">
        <v>1</v>
      </c>
      <c r="AQ19" s="30">
        <v>1</v>
      </c>
      <c r="AR19" s="40">
        <v>0</v>
      </c>
      <c r="AS19" s="40">
        <v>0</v>
      </c>
      <c r="AT19" s="40">
        <v>0</v>
      </c>
      <c r="AU19" s="30">
        <v>1</v>
      </c>
      <c r="AV19" s="30">
        <v>5</v>
      </c>
      <c r="AW19" s="40">
        <v>0</v>
      </c>
      <c r="AX19" s="40">
        <v>0</v>
      </c>
      <c r="AY19" s="30">
        <v>1</v>
      </c>
      <c r="AZ19" s="30">
        <v>1</v>
      </c>
      <c r="BA19" s="40">
        <v>0</v>
      </c>
      <c r="BB19" s="40">
        <v>0</v>
      </c>
      <c r="BC19" s="44">
        <f>SUM(B19:BB19)</f>
        <v>25</v>
      </c>
    </row>
    <row r="20" spans="1:55" x14ac:dyDescent="0.25">
      <c r="A20" t="s">
        <v>64</v>
      </c>
      <c r="B20" s="30">
        <v>4</v>
      </c>
      <c r="C20" s="40">
        <v>0</v>
      </c>
      <c r="D20" s="40">
        <v>0</v>
      </c>
      <c r="E20" s="40">
        <v>0</v>
      </c>
      <c r="F20" s="40">
        <v>0</v>
      </c>
      <c r="G20" s="30">
        <v>4</v>
      </c>
      <c r="H20" s="30">
        <v>4</v>
      </c>
      <c r="I20" s="40">
        <v>0</v>
      </c>
      <c r="J20" s="40">
        <v>0</v>
      </c>
      <c r="K20" s="30">
        <v>4</v>
      </c>
      <c r="L20" s="30">
        <v>4</v>
      </c>
      <c r="M20" s="40">
        <v>0</v>
      </c>
      <c r="N20" s="40">
        <v>0</v>
      </c>
      <c r="O20" s="40">
        <v>0</v>
      </c>
      <c r="P20" s="30">
        <v>6</v>
      </c>
      <c r="Q20" s="30">
        <v>4</v>
      </c>
      <c r="R20" s="40">
        <v>0</v>
      </c>
      <c r="S20" s="40">
        <v>0</v>
      </c>
      <c r="T20" s="30">
        <v>2</v>
      </c>
      <c r="U20" s="30">
        <v>6</v>
      </c>
      <c r="V20" s="40">
        <v>0</v>
      </c>
      <c r="W20" s="40">
        <v>0</v>
      </c>
      <c r="X20" s="40">
        <v>0</v>
      </c>
      <c r="Y20" s="30">
        <v>4</v>
      </c>
      <c r="Z20" s="30">
        <v>8</v>
      </c>
      <c r="AA20" s="40">
        <v>0</v>
      </c>
      <c r="AB20" s="40">
        <v>0</v>
      </c>
      <c r="AC20" s="40">
        <v>0</v>
      </c>
      <c r="AD20" s="30">
        <v>7</v>
      </c>
      <c r="AE20" s="40">
        <v>0</v>
      </c>
      <c r="AF20" s="40">
        <v>0</v>
      </c>
      <c r="AG20" s="40">
        <v>0</v>
      </c>
      <c r="AH20" s="40">
        <v>0</v>
      </c>
      <c r="AI20" s="30">
        <v>3</v>
      </c>
      <c r="AJ20" s="40">
        <v>0</v>
      </c>
      <c r="AK20" s="30">
        <v>3</v>
      </c>
      <c r="AL20" s="30">
        <v>4</v>
      </c>
      <c r="AM20" s="40">
        <v>0</v>
      </c>
      <c r="AN20" s="40">
        <v>0</v>
      </c>
      <c r="AO20" s="40">
        <v>0</v>
      </c>
      <c r="AP20" s="30">
        <v>4</v>
      </c>
      <c r="AQ20" s="30">
        <v>4</v>
      </c>
      <c r="AR20" s="40">
        <v>0</v>
      </c>
      <c r="AS20" s="40">
        <v>0</v>
      </c>
      <c r="AT20" s="40">
        <v>0</v>
      </c>
      <c r="AU20" s="30">
        <v>4</v>
      </c>
      <c r="AV20" s="30">
        <v>0</v>
      </c>
      <c r="AW20" s="40">
        <v>0</v>
      </c>
      <c r="AX20" s="40">
        <v>0</v>
      </c>
      <c r="AY20" s="30">
        <v>5</v>
      </c>
      <c r="AZ20" s="30">
        <v>4</v>
      </c>
      <c r="BA20" s="40">
        <v>0</v>
      </c>
      <c r="BB20" s="40">
        <v>0</v>
      </c>
      <c r="BC20" s="44">
        <f>SUM(B20:BB20)</f>
        <v>88</v>
      </c>
    </row>
    <row r="21" spans="1:55" x14ac:dyDescent="0.25">
      <c r="A21" t="s">
        <v>67</v>
      </c>
      <c r="B21" s="39">
        <f t="shared" ref="B21:AU21" si="29">B20*B18</f>
        <v>0.32231481481481478</v>
      </c>
      <c r="C21" s="41">
        <f t="shared" ref="C21:F21" si="30">C20*C18</f>
        <v>0</v>
      </c>
      <c r="D21" s="41">
        <f t="shared" si="30"/>
        <v>0</v>
      </c>
      <c r="E21" s="41">
        <f t="shared" si="30"/>
        <v>0</v>
      </c>
      <c r="F21" s="41">
        <f t="shared" si="30"/>
        <v>0</v>
      </c>
      <c r="G21" s="39">
        <f t="shared" si="29"/>
        <v>0.21819444444444444</v>
      </c>
      <c r="H21" s="39">
        <f t="shared" ref="H21:J21" si="31">H20*H18</f>
        <v>0.20981481481481482</v>
      </c>
      <c r="I21" s="41">
        <f t="shared" si="31"/>
        <v>0</v>
      </c>
      <c r="J21" s="41">
        <f t="shared" si="31"/>
        <v>0</v>
      </c>
      <c r="K21" s="39">
        <f t="shared" si="29"/>
        <v>0.20472222222222222</v>
      </c>
      <c r="L21" s="39">
        <f t="shared" ref="L21:O21" si="32">L20*L18</f>
        <v>0.34828703703703701</v>
      </c>
      <c r="M21" s="41">
        <f t="shared" si="32"/>
        <v>0</v>
      </c>
      <c r="N21" s="41">
        <f t="shared" si="32"/>
        <v>0</v>
      </c>
      <c r="O21" s="41">
        <f t="shared" si="32"/>
        <v>0</v>
      </c>
      <c r="P21" s="39">
        <f t="shared" si="29"/>
        <v>0.34381944444444446</v>
      </c>
      <c r="Q21" s="39">
        <f t="shared" ref="Q21:S21" si="33">Q20*Q18</f>
        <v>0.2864814814814815</v>
      </c>
      <c r="R21" s="41">
        <f t="shared" si="33"/>
        <v>0</v>
      </c>
      <c r="S21" s="41">
        <f t="shared" si="33"/>
        <v>0</v>
      </c>
      <c r="T21" s="39">
        <f t="shared" si="29"/>
        <v>0.15828703703703703</v>
      </c>
      <c r="U21" s="39">
        <f t="shared" ref="U21:X21" si="34">U20*U18</f>
        <v>0.52034722222222218</v>
      </c>
      <c r="V21" s="41">
        <f t="shared" si="34"/>
        <v>0</v>
      </c>
      <c r="W21" s="41">
        <f t="shared" si="34"/>
        <v>0</v>
      </c>
      <c r="X21" s="41">
        <f t="shared" si="34"/>
        <v>0</v>
      </c>
      <c r="Y21" s="39">
        <f t="shared" si="29"/>
        <v>0.16560185185185186</v>
      </c>
      <c r="Z21" s="39">
        <f t="shared" ref="Z21:AC21" si="35">Z20*Z18</f>
        <v>0.252037037037037</v>
      </c>
      <c r="AA21" s="41">
        <f t="shared" si="35"/>
        <v>0</v>
      </c>
      <c r="AB21" s="41">
        <f t="shared" si="35"/>
        <v>0</v>
      </c>
      <c r="AC21" s="41">
        <f t="shared" si="35"/>
        <v>0</v>
      </c>
      <c r="AD21" s="39">
        <f t="shared" si="29"/>
        <v>0.29312499999999997</v>
      </c>
      <c r="AE21" s="41">
        <f t="shared" ref="AE21:AH21" si="36">AE20*AE18</f>
        <v>0</v>
      </c>
      <c r="AF21" s="41">
        <f t="shared" si="36"/>
        <v>0</v>
      </c>
      <c r="AG21" s="41">
        <f t="shared" si="36"/>
        <v>0</v>
      </c>
      <c r="AH21" s="41">
        <f t="shared" si="36"/>
        <v>0</v>
      </c>
      <c r="AI21" s="39">
        <f t="shared" si="29"/>
        <v>0.25444444444444442</v>
      </c>
      <c r="AJ21" s="41">
        <f t="shared" ref="AJ21" si="37">AJ20*AJ18</f>
        <v>0</v>
      </c>
      <c r="AK21" s="39">
        <f t="shared" si="29"/>
        <v>0.10371527777777775</v>
      </c>
      <c r="AL21" s="39">
        <f t="shared" ref="AL21:AO21" si="38">AL20*AL18</f>
        <v>0.26300925925925928</v>
      </c>
      <c r="AM21" s="41">
        <f t="shared" si="38"/>
        <v>0</v>
      </c>
      <c r="AN21" s="41">
        <f t="shared" si="38"/>
        <v>0</v>
      </c>
      <c r="AO21" s="41">
        <f t="shared" si="38"/>
        <v>0</v>
      </c>
      <c r="AP21" s="39">
        <f t="shared" si="29"/>
        <v>0.13166666666666665</v>
      </c>
      <c r="AQ21" s="39">
        <f t="shared" ref="AQ21:AT21" si="39">AQ20*AQ18</f>
        <v>0.36046296296296299</v>
      </c>
      <c r="AR21" s="41">
        <f t="shared" si="39"/>
        <v>0</v>
      </c>
      <c r="AS21" s="41">
        <f t="shared" si="39"/>
        <v>0</v>
      </c>
      <c r="AT21" s="41">
        <f t="shared" si="39"/>
        <v>0</v>
      </c>
      <c r="AU21" s="39">
        <f t="shared" si="29"/>
        <v>0.24944444444444444</v>
      </c>
      <c r="AV21" s="39">
        <f t="shared" ref="AV21:AX21" si="40">AV20*AV18</f>
        <v>0</v>
      </c>
      <c r="AW21" s="41">
        <f t="shared" si="40"/>
        <v>0</v>
      </c>
      <c r="AX21" s="41">
        <f t="shared" si="40"/>
        <v>0</v>
      </c>
      <c r="AY21" s="39">
        <f t="shared" ref="AY21:BB21" si="41">AY20*AY18</f>
        <v>0.22112268518518521</v>
      </c>
      <c r="AZ21" s="39">
        <f t="shared" si="41"/>
        <v>0.3275925925925926</v>
      </c>
      <c r="BA21" s="41">
        <f t="shared" si="41"/>
        <v>0</v>
      </c>
      <c r="BB21" s="41">
        <f t="shared" si="41"/>
        <v>0</v>
      </c>
      <c r="BC21" s="35">
        <f>SUM(B21+C21+D21+E21+F21+G21+H21+I21+J21+K21+L21+M21+N21+O21+P21+Q21+R21+S21+T21+U21+V21+W21+X21+Y21+Z21+AA21+AB21+AC21+AD21+AE21+AF21+AG21+AH21)+(AI21+AJ21+AK21+AL21+AM21+AN21+AO21+AP21+AQ21+AR21+AS21+AT21+AU21+AV21+AW21+AX21+AY21+AZ21+BA21+BB21)</f>
        <v>5.2344907407407399</v>
      </c>
    </row>
    <row r="22" spans="1:55" x14ac:dyDescent="0.25">
      <c r="B22" s="42">
        <v>2011</v>
      </c>
      <c r="C22" s="42">
        <v>2011</v>
      </c>
      <c r="D22" s="42">
        <v>2011</v>
      </c>
      <c r="E22" s="42">
        <v>2011</v>
      </c>
      <c r="F22" s="42">
        <v>2011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5" x14ac:dyDescent="0.25">
      <c r="B23" s="30" t="s">
        <v>13</v>
      </c>
      <c r="C23" s="30" t="s">
        <v>13</v>
      </c>
      <c r="D23" s="30" t="s">
        <v>13</v>
      </c>
      <c r="E23" s="40" t="s">
        <v>13</v>
      </c>
      <c r="F23" s="40" t="s">
        <v>13</v>
      </c>
      <c r="G23" s="30" t="s">
        <v>14</v>
      </c>
      <c r="H23" s="30" t="s">
        <v>14</v>
      </c>
      <c r="I23" s="30" t="s">
        <v>14</v>
      </c>
      <c r="J23" s="40" t="s">
        <v>14</v>
      </c>
      <c r="K23" s="30" t="s">
        <v>27</v>
      </c>
      <c r="L23" s="30" t="s">
        <v>27</v>
      </c>
      <c r="M23" s="40" t="s">
        <v>27</v>
      </c>
      <c r="N23" s="40" t="s">
        <v>27</v>
      </c>
      <c r="O23" s="40" t="s">
        <v>27</v>
      </c>
      <c r="P23" s="30" t="s">
        <v>28</v>
      </c>
      <c r="Q23" s="30" t="s">
        <v>28</v>
      </c>
      <c r="R23" s="40" t="s">
        <v>28</v>
      </c>
      <c r="S23" s="40" t="s">
        <v>28</v>
      </c>
      <c r="T23" s="30" t="s">
        <v>17</v>
      </c>
      <c r="U23" s="30" t="s">
        <v>17</v>
      </c>
      <c r="V23" s="40" t="s">
        <v>17</v>
      </c>
      <c r="W23" s="40" t="s">
        <v>17</v>
      </c>
      <c r="X23" s="40" t="s">
        <v>17</v>
      </c>
      <c r="Y23" s="30" t="s">
        <v>18</v>
      </c>
      <c r="Z23" s="30" t="s">
        <v>18</v>
      </c>
      <c r="AA23" s="30" t="s">
        <v>18</v>
      </c>
      <c r="AB23" s="30" t="s">
        <v>18</v>
      </c>
      <c r="AC23" s="30" t="s">
        <v>18</v>
      </c>
      <c r="AD23" s="30" t="s">
        <v>19</v>
      </c>
      <c r="AE23" s="40" t="s">
        <v>19</v>
      </c>
      <c r="AF23" s="40" t="s">
        <v>19</v>
      </c>
      <c r="AG23" s="40" t="s">
        <v>19</v>
      </c>
      <c r="AH23" s="40" t="s">
        <v>19</v>
      </c>
      <c r="AI23" s="40" t="s">
        <v>24</v>
      </c>
      <c r="AJ23" s="40" t="s">
        <v>24</v>
      </c>
      <c r="AK23" s="30" t="s">
        <v>20</v>
      </c>
      <c r="AL23" s="30" t="s">
        <v>20</v>
      </c>
      <c r="AM23" s="40" t="s">
        <v>20</v>
      </c>
      <c r="AN23" s="40" t="s">
        <v>20</v>
      </c>
      <c r="AO23" s="40" t="s">
        <v>20</v>
      </c>
      <c r="AP23" s="30" t="s">
        <v>21</v>
      </c>
      <c r="AQ23" s="30" t="s">
        <v>21</v>
      </c>
      <c r="AR23" s="30" t="s">
        <v>21</v>
      </c>
      <c r="AS23" s="30" t="s">
        <v>21</v>
      </c>
      <c r="AT23" s="40" t="s">
        <v>21</v>
      </c>
      <c r="AU23" s="30" t="s">
        <v>22</v>
      </c>
      <c r="AV23" s="40" t="s">
        <v>22</v>
      </c>
      <c r="AW23" s="40" t="s">
        <v>22</v>
      </c>
      <c r="AX23" s="40" t="s">
        <v>22</v>
      </c>
      <c r="AY23" s="30" t="s">
        <v>23</v>
      </c>
      <c r="AZ23" s="30" t="s">
        <v>23</v>
      </c>
      <c r="BA23" s="30" t="s">
        <v>23</v>
      </c>
      <c r="BB23" s="30" t="s">
        <v>23</v>
      </c>
      <c r="BC23" s="34">
        <v>2011</v>
      </c>
    </row>
    <row r="24" spans="1:55" x14ac:dyDescent="0.25">
      <c r="A24" t="s">
        <v>65</v>
      </c>
      <c r="B24" s="39">
        <v>4.9849537037037039E-2</v>
      </c>
      <c r="C24" s="39">
        <v>7.2962962962962966E-2</v>
      </c>
      <c r="D24" s="39">
        <v>6.7418981481481483E-2</v>
      </c>
      <c r="E24" s="41">
        <v>0</v>
      </c>
      <c r="F24" s="41">
        <v>0</v>
      </c>
      <c r="G24" s="39">
        <v>8.9374999999999996E-2</v>
      </c>
      <c r="H24" s="39">
        <v>7.3020833333333326E-2</v>
      </c>
      <c r="I24" s="39">
        <v>9.8043981481481482E-2</v>
      </c>
      <c r="J24" s="41">
        <v>0</v>
      </c>
      <c r="K24" s="39">
        <v>5.6736111111111105E-2</v>
      </c>
      <c r="L24" s="39">
        <v>2.7025462962962959E-2</v>
      </c>
      <c r="M24" s="41">
        <v>0</v>
      </c>
      <c r="N24" s="41">
        <v>0</v>
      </c>
      <c r="O24" s="41">
        <v>0</v>
      </c>
      <c r="P24" s="39">
        <v>7.0243055555555559E-2</v>
      </c>
      <c r="Q24" s="39">
        <v>0.11246527777777778</v>
      </c>
      <c r="R24" s="41">
        <v>0</v>
      </c>
      <c r="S24" s="41">
        <v>0</v>
      </c>
      <c r="T24" s="39">
        <v>8.5844907407407411E-2</v>
      </c>
      <c r="U24" s="39">
        <v>4.2893518518518518E-2</v>
      </c>
      <c r="V24" s="41">
        <v>0</v>
      </c>
      <c r="W24" s="41">
        <v>0</v>
      </c>
      <c r="X24" s="41">
        <v>0</v>
      </c>
      <c r="Y24" s="39">
        <v>0.1537037037037037</v>
      </c>
      <c r="Z24" s="39">
        <v>0.10486111111111111</v>
      </c>
      <c r="AA24" s="39">
        <v>0.13120370370370371</v>
      </c>
      <c r="AB24" s="39">
        <v>8.2384259259259254E-2</v>
      </c>
      <c r="AC24" s="39">
        <v>0.20781249999999998</v>
      </c>
      <c r="AD24" s="39">
        <v>8.6736111111111111E-2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39">
        <v>7.0601851851851846E-2</v>
      </c>
      <c r="AL24" s="39">
        <v>6.2719907407407405E-2</v>
      </c>
      <c r="AM24" s="41">
        <v>0</v>
      </c>
      <c r="AN24" s="41">
        <v>0</v>
      </c>
      <c r="AO24" s="41">
        <v>0</v>
      </c>
      <c r="AP24" s="39">
        <v>9.300925925925925E-2</v>
      </c>
      <c r="AQ24" s="39">
        <v>9.3900462962962963E-2</v>
      </c>
      <c r="AR24" s="39">
        <v>8.1909722222222217E-2</v>
      </c>
      <c r="AS24" s="39">
        <v>4.0868055555555553E-2</v>
      </c>
      <c r="AT24" s="41">
        <v>0</v>
      </c>
      <c r="AU24" s="39">
        <v>6.3726851851851854E-2</v>
      </c>
      <c r="AV24" s="41">
        <v>0</v>
      </c>
      <c r="AW24" s="41">
        <v>0</v>
      </c>
      <c r="AX24" s="41">
        <v>0</v>
      </c>
      <c r="AY24" s="39">
        <v>9.3819444444444441E-2</v>
      </c>
      <c r="AZ24" s="39">
        <v>5.5474537037037037E-2</v>
      </c>
      <c r="BA24" s="39">
        <v>6.4930555555555549E-3</v>
      </c>
      <c r="BB24" s="39">
        <v>5.2685185185185189E-2</v>
      </c>
      <c r="BC24" s="35">
        <f>SUM(B24+C24+D24+E24+F24+G24+H24+I24+J24+K24+L24+M24+N24+O24+P24+Q24+R24+S24+T24+U24+V24+W24+X24+Y24+Z24+AA24+AB24+AC24+AD24+AE24+AF24+AG24+AH24)+(AI24+AJ24+AK24+AL24+AM24+AN24+AO24+AP24+AQ24+AR24+AS24+AT24+AU24+AV24+AW24+AX24+AY24+AZ24+BA24+BB24)</f>
        <v>2.3277893518518518</v>
      </c>
    </row>
    <row r="25" spans="1:55" x14ac:dyDescent="0.25">
      <c r="A25" t="s">
        <v>61</v>
      </c>
      <c r="B25" s="30">
        <v>1</v>
      </c>
      <c r="C25" s="30">
        <v>1</v>
      </c>
      <c r="D25" s="30">
        <v>1</v>
      </c>
      <c r="E25" s="40">
        <v>0</v>
      </c>
      <c r="F25" s="40">
        <v>0</v>
      </c>
      <c r="G25" s="30">
        <v>1</v>
      </c>
      <c r="H25" s="30">
        <v>1</v>
      </c>
      <c r="I25" s="30">
        <v>1</v>
      </c>
      <c r="J25" s="40">
        <v>0</v>
      </c>
      <c r="K25" s="30">
        <v>1</v>
      </c>
      <c r="L25" s="30">
        <v>1</v>
      </c>
      <c r="M25" s="40">
        <v>0</v>
      </c>
      <c r="N25" s="40">
        <v>0</v>
      </c>
      <c r="O25" s="40">
        <v>0</v>
      </c>
      <c r="P25" s="30">
        <v>1</v>
      </c>
      <c r="Q25" s="30">
        <v>1</v>
      </c>
      <c r="R25" s="40">
        <v>0</v>
      </c>
      <c r="S25" s="40">
        <v>0</v>
      </c>
      <c r="T25" s="30">
        <v>1</v>
      </c>
      <c r="U25" s="30">
        <v>1</v>
      </c>
      <c r="V25" s="40">
        <v>0</v>
      </c>
      <c r="W25" s="40">
        <v>0</v>
      </c>
      <c r="X25" s="40">
        <v>0</v>
      </c>
      <c r="Y25" s="30">
        <v>1</v>
      </c>
      <c r="Z25" s="30">
        <v>1</v>
      </c>
      <c r="AA25" s="30">
        <v>1</v>
      </c>
      <c r="AB25" s="30">
        <v>1</v>
      </c>
      <c r="AC25" s="30">
        <v>1</v>
      </c>
      <c r="AD25" s="30">
        <v>1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30">
        <v>1</v>
      </c>
      <c r="AL25" s="30">
        <v>1</v>
      </c>
      <c r="AM25" s="40">
        <v>0</v>
      </c>
      <c r="AN25" s="40">
        <v>0</v>
      </c>
      <c r="AO25" s="40">
        <v>0</v>
      </c>
      <c r="AP25" s="30">
        <v>1</v>
      </c>
      <c r="AQ25" s="30">
        <v>1</v>
      </c>
      <c r="AR25" s="30">
        <v>1</v>
      </c>
      <c r="AS25" s="30">
        <v>1</v>
      </c>
      <c r="AT25" s="40">
        <v>0</v>
      </c>
      <c r="AU25" s="30">
        <v>1</v>
      </c>
      <c r="AV25" s="40">
        <v>0</v>
      </c>
      <c r="AW25" s="40">
        <v>0</v>
      </c>
      <c r="AX25" s="40">
        <v>0</v>
      </c>
      <c r="AY25" s="30">
        <v>1</v>
      </c>
      <c r="AZ25" s="30">
        <v>1</v>
      </c>
      <c r="BA25" s="30">
        <v>1</v>
      </c>
      <c r="BB25" s="30">
        <v>1</v>
      </c>
      <c r="BC25" s="44">
        <f>SUM(B25:BB25)</f>
        <v>29</v>
      </c>
    </row>
    <row r="26" spans="1:55" x14ac:dyDescent="0.25">
      <c r="A26" t="s">
        <v>64</v>
      </c>
      <c r="B26" s="30">
        <v>3</v>
      </c>
      <c r="C26" s="30">
        <v>3</v>
      </c>
      <c r="D26" s="30">
        <v>8</v>
      </c>
      <c r="E26" s="40">
        <v>0</v>
      </c>
      <c r="F26" s="40">
        <v>0</v>
      </c>
      <c r="G26" s="30">
        <v>5</v>
      </c>
      <c r="H26" s="30">
        <v>5</v>
      </c>
      <c r="I26" s="30">
        <v>5</v>
      </c>
      <c r="J26" s="40">
        <v>0</v>
      </c>
      <c r="K26" s="30">
        <v>8</v>
      </c>
      <c r="L26" s="30">
        <v>3</v>
      </c>
      <c r="M26" s="40">
        <v>0</v>
      </c>
      <c r="N26" s="40">
        <v>0</v>
      </c>
      <c r="O26" s="40">
        <v>0</v>
      </c>
      <c r="P26" s="30">
        <v>5</v>
      </c>
      <c r="Q26" s="30">
        <v>5</v>
      </c>
      <c r="R26" s="40">
        <v>0</v>
      </c>
      <c r="S26" s="40">
        <v>0</v>
      </c>
      <c r="T26" s="30">
        <v>5</v>
      </c>
      <c r="U26" s="30">
        <v>5</v>
      </c>
      <c r="V26" s="40">
        <v>0</v>
      </c>
      <c r="W26" s="40">
        <v>0</v>
      </c>
      <c r="X26" s="40">
        <v>0</v>
      </c>
      <c r="Y26" s="30">
        <v>4</v>
      </c>
      <c r="Z26" s="30">
        <v>5</v>
      </c>
      <c r="AA26" s="30">
        <v>4</v>
      </c>
      <c r="AB26" s="30">
        <v>10</v>
      </c>
      <c r="AC26" s="30">
        <v>9</v>
      </c>
      <c r="AD26" s="30">
        <v>23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30">
        <v>5</v>
      </c>
      <c r="AL26" s="30">
        <v>8</v>
      </c>
      <c r="AM26" s="40">
        <v>0</v>
      </c>
      <c r="AN26" s="40">
        <v>0</v>
      </c>
      <c r="AO26" s="40">
        <v>0</v>
      </c>
      <c r="AP26" s="30">
        <v>4</v>
      </c>
      <c r="AQ26" s="30">
        <v>14</v>
      </c>
      <c r="AR26" s="30">
        <v>11</v>
      </c>
      <c r="AS26" s="30">
        <v>10</v>
      </c>
      <c r="AT26" s="40">
        <v>0</v>
      </c>
      <c r="AU26" s="30">
        <v>8</v>
      </c>
      <c r="AV26" s="40">
        <v>0</v>
      </c>
      <c r="AW26" s="40">
        <v>0</v>
      </c>
      <c r="AX26" s="40">
        <v>0</v>
      </c>
      <c r="AY26" s="30">
        <v>13</v>
      </c>
      <c r="AZ26" s="30">
        <v>14</v>
      </c>
      <c r="BA26" s="30">
        <v>10</v>
      </c>
      <c r="BB26" s="30">
        <v>11</v>
      </c>
      <c r="BC26" s="44">
        <f>SUM(B26:BB26)</f>
        <v>223</v>
      </c>
    </row>
    <row r="27" spans="1:55" x14ac:dyDescent="0.25">
      <c r="A27" t="s">
        <v>66</v>
      </c>
      <c r="B27" s="39">
        <f t="shared" ref="B27:J27" si="42">B26*B24</f>
        <v>0.14954861111111112</v>
      </c>
      <c r="C27" s="39">
        <f t="shared" si="42"/>
        <v>0.21888888888888891</v>
      </c>
      <c r="D27" s="39">
        <f t="shared" si="42"/>
        <v>0.53935185185185186</v>
      </c>
      <c r="E27" s="41">
        <f t="shared" si="42"/>
        <v>0</v>
      </c>
      <c r="F27" s="41">
        <f t="shared" si="42"/>
        <v>0</v>
      </c>
      <c r="G27" s="39">
        <f t="shared" si="42"/>
        <v>0.44687499999999997</v>
      </c>
      <c r="H27" s="39">
        <f t="shared" si="42"/>
        <v>0.36510416666666662</v>
      </c>
      <c r="I27" s="39">
        <f t="shared" si="42"/>
        <v>0.4902199074074074</v>
      </c>
      <c r="J27" s="41">
        <f t="shared" si="42"/>
        <v>0</v>
      </c>
      <c r="K27" s="39">
        <f t="shared" ref="K27:AY27" si="43">K26*K24</f>
        <v>0.45388888888888884</v>
      </c>
      <c r="L27" s="39">
        <f t="shared" ref="L27:O27" si="44">L26*L24</f>
        <v>8.1076388888888878E-2</v>
      </c>
      <c r="M27" s="41">
        <f t="shared" si="44"/>
        <v>0</v>
      </c>
      <c r="N27" s="41">
        <f t="shared" si="44"/>
        <v>0</v>
      </c>
      <c r="O27" s="41">
        <f t="shared" si="44"/>
        <v>0</v>
      </c>
      <c r="P27" s="39">
        <f t="shared" si="43"/>
        <v>0.35121527777777778</v>
      </c>
      <c r="Q27" s="39">
        <f t="shared" ref="Q27:S27" si="45">Q26*Q24</f>
        <v>0.56232638888888886</v>
      </c>
      <c r="R27" s="41">
        <f t="shared" si="45"/>
        <v>0</v>
      </c>
      <c r="S27" s="41">
        <f t="shared" si="45"/>
        <v>0</v>
      </c>
      <c r="T27" s="39">
        <f t="shared" si="43"/>
        <v>0.42922453703703706</v>
      </c>
      <c r="U27" s="39">
        <f t="shared" ref="U27:X27" si="46">U26*U24</f>
        <v>0.2144675925925926</v>
      </c>
      <c r="V27" s="41">
        <f t="shared" si="46"/>
        <v>0</v>
      </c>
      <c r="W27" s="41">
        <f t="shared" si="46"/>
        <v>0</v>
      </c>
      <c r="X27" s="41">
        <f t="shared" si="46"/>
        <v>0</v>
      </c>
      <c r="Y27" s="39">
        <f t="shared" si="43"/>
        <v>0.61481481481481481</v>
      </c>
      <c r="Z27" s="39">
        <f t="shared" ref="Z27:AJ27" si="47">Z26*Z24</f>
        <v>0.52430555555555558</v>
      </c>
      <c r="AA27" s="39">
        <f t="shared" si="47"/>
        <v>0.52481481481481485</v>
      </c>
      <c r="AB27" s="39">
        <f t="shared" si="47"/>
        <v>0.82384259259259252</v>
      </c>
      <c r="AC27" s="39">
        <f t="shared" si="47"/>
        <v>1.8703124999999998</v>
      </c>
      <c r="AD27" s="39">
        <f t="shared" si="47"/>
        <v>1.9949305555555557</v>
      </c>
      <c r="AE27" s="41">
        <f t="shared" si="47"/>
        <v>0</v>
      </c>
      <c r="AF27" s="41">
        <f t="shared" si="47"/>
        <v>0</v>
      </c>
      <c r="AG27" s="41">
        <f t="shared" si="47"/>
        <v>0</v>
      </c>
      <c r="AH27" s="41">
        <f t="shared" si="47"/>
        <v>0</v>
      </c>
      <c r="AI27" s="41">
        <f t="shared" si="47"/>
        <v>0</v>
      </c>
      <c r="AJ27" s="41">
        <f t="shared" si="47"/>
        <v>0</v>
      </c>
      <c r="AK27" s="39">
        <f t="shared" ref="AK27" si="48">AK26*AK24</f>
        <v>0.35300925925925924</v>
      </c>
      <c r="AL27" s="39">
        <f t="shared" ref="AL27:AO27" si="49">AL26*AL24</f>
        <v>0.50175925925925924</v>
      </c>
      <c r="AM27" s="41">
        <f t="shared" si="49"/>
        <v>0</v>
      </c>
      <c r="AN27" s="41">
        <f t="shared" si="49"/>
        <v>0</v>
      </c>
      <c r="AO27" s="41">
        <f t="shared" si="49"/>
        <v>0</v>
      </c>
      <c r="AP27" s="39">
        <f t="shared" si="43"/>
        <v>0.372037037037037</v>
      </c>
      <c r="AQ27" s="39">
        <f t="shared" ref="AQ27:AT27" si="50">AQ26*AQ24</f>
        <v>1.3146064814814815</v>
      </c>
      <c r="AR27" s="39">
        <f t="shared" si="50"/>
        <v>0.9010069444444444</v>
      </c>
      <c r="AS27" s="39">
        <f t="shared" si="50"/>
        <v>0.40868055555555555</v>
      </c>
      <c r="AT27" s="41">
        <f t="shared" si="50"/>
        <v>0</v>
      </c>
      <c r="AU27" s="39">
        <f t="shared" si="43"/>
        <v>0.50981481481481483</v>
      </c>
      <c r="AV27" s="41">
        <f t="shared" si="43"/>
        <v>0</v>
      </c>
      <c r="AW27" s="41">
        <f t="shared" si="43"/>
        <v>0</v>
      </c>
      <c r="AX27" s="41">
        <f t="shared" si="43"/>
        <v>0</v>
      </c>
      <c r="AY27" s="39">
        <f t="shared" si="43"/>
        <v>1.2196527777777777</v>
      </c>
      <c r="AZ27" s="39">
        <f t="shared" ref="AZ27:BB27" si="51">AZ26*AZ24</f>
        <v>0.77664351851851854</v>
      </c>
      <c r="BA27" s="39">
        <f t="shared" si="51"/>
        <v>6.4930555555555547E-2</v>
      </c>
      <c r="BB27" s="39">
        <f t="shared" si="51"/>
        <v>0.57953703703703707</v>
      </c>
      <c r="BC27" s="35">
        <f>SUM(B27+C27+D27+E27+F27+G27+H27+I27+J27+K27+L27+M27+N27+O27+P27+Q27+R27+S27+T27+U27+V27+W27+X27+Y27+Z27+AA27+AB27+AC27+AD27+AE27+AF27+AG27+AH27)+(AI27+AJ27+AK27+AL27+AM27+AN27+AO27+AP27+AQ27+AR27+AS27+AT27+AU27+AV27+AW27+AX27+AY27+AZ27+BA27+BB27)</f>
        <v>17.656886574074072</v>
      </c>
    </row>
    <row r="28" spans="1:55" x14ac:dyDescent="0.25">
      <c r="A28" t="s">
        <v>63</v>
      </c>
      <c r="B28" s="39">
        <v>4.5636574074074072E-2</v>
      </c>
      <c r="C28" s="39">
        <v>8.2824074074074064E-2</v>
      </c>
      <c r="D28" s="41">
        <v>0</v>
      </c>
      <c r="E28" s="41">
        <v>0</v>
      </c>
      <c r="F28" s="41">
        <v>0</v>
      </c>
      <c r="G28" s="39">
        <v>6.1840277777777779E-2</v>
      </c>
      <c r="H28" s="41">
        <v>0</v>
      </c>
      <c r="I28" s="41">
        <v>0</v>
      </c>
      <c r="J28" s="41">
        <v>0</v>
      </c>
      <c r="K28" s="39">
        <v>3.6631944444444446E-2</v>
      </c>
      <c r="L28" s="39">
        <v>2.2997685185185187E-2</v>
      </c>
      <c r="M28" s="39">
        <v>8.3553240740740733E-2</v>
      </c>
      <c r="N28" s="41">
        <v>0</v>
      </c>
      <c r="O28" s="41">
        <v>0</v>
      </c>
      <c r="P28" s="39">
        <v>3.6631944444444446E-2</v>
      </c>
      <c r="Q28" s="39">
        <v>7.3032407407407407E-2</v>
      </c>
      <c r="R28" s="41">
        <v>0</v>
      </c>
      <c r="S28" s="41">
        <v>0</v>
      </c>
      <c r="T28" s="39">
        <v>2.1180555555555553E-2</v>
      </c>
      <c r="U28" s="39">
        <v>5.1273148148148151E-2</v>
      </c>
      <c r="V28" s="41">
        <v>0</v>
      </c>
      <c r="W28" s="41">
        <v>0</v>
      </c>
      <c r="X28" s="41">
        <v>0</v>
      </c>
      <c r="Y28" s="39">
        <v>4.9594907407407407E-2</v>
      </c>
      <c r="Z28" s="39">
        <v>2.4016203703703706E-2</v>
      </c>
      <c r="AA28" s="41">
        <v>0</v>
      </c>
      <c r="AB28" s="41">
        <v>0</v>
      </c>
      <c r="AC28" s="41">
        <v>0</v>
      </c>
      <c r="AD28" s="39">
        <v>3.0081018518518521E-2</v>
      </c>
      <c r="AE28" s="41">
        <v>0</v>
      </c>
      <c r="AF28" s="41">
        <v>0</v>
      </c>
      <c r="AG28" s="41">
        <v>0</v>
      </c>
      <c r="AH28" s="41">
        <v>0</v>
      </c>
      <c r="AI28" s="39">
        <v>4.1018518518518517E-2</v>
      </c>
      <c r="AJ28" s="41">
        <v>0</v>
      </c>
      <c r="AK28" s="39">
        <v>2.900462962962963E-2</v>
      </c>
      <c r="AL28" s="39">
        <v>9.7222222222222224E-2</v>
      </c>
      <c r="AM28" s="41">
        <v>0</v>
      </c>
      <c r="AN28" s="41">
        <v>0</v>
      </c>
      <c r="AO28" s="41">
        <v>0</v>
      </c>
      <c r="AP28" s="39">
        <v>4.5636574074074072E-2</v>
      </c>
      <c r="AQ28" s="39">
        <v>3.5821759259259262E-2</v>
      </c>
      <c r="AR28" s="39">
        <v>4.2106481481481488E-2</v>
      </c>
      <c r="AS28" s="41">
        <v>0</v>
      </c>
      <c r="AT28" s="41">
        <v>0</v>
      </c>
      <c r="AU28" s="39">
        <v>5.347222222222222E-2</v>
      </c>
      <c r="AV28" s="41">
        <v>0</v>
      </c>
      <c r="AW28" s="41">
        <v>0</v>
      </c>
      <c r="AX28" s="41">
        <v>0</v>
      </c>
      <c r="AY28" s="39">
        <v>7.8587962962962957E-2</v>
      </c>
      <c r="AZ28" s="39">
        <v>5.3124999999999999E-2</v>
      </c>
      <c r="BA28" s="41">
        <v>0</v>
      </c>
      <c r="BB28" s="41">
        <v>0</v>
      </c>
      <c r="BC28" s="35">
        <f>SUM(B28+G28+K28+P28+T28+Y28+AD28+AI28+AK28+AP28+AU28+AY28)</f>
        <v>0.52931712962962962</v>
      </c>
    </row>
    <row r="29" spans="1:55" x14ac:dyDescent="0.25">
      <c r="A29" t="s">
        <v>61</v>
      </c>
      <c r="B29" s="30">
        <v>1</v>
      </c>
      <c r="C29" s="30">
        <v>1</v>
      </c>
      <c r="D29" s="40">
        <v>0</v>
      </c>
      <c r="E29" s="40">
        <v>0</v>
      </c>
      <c r="F29" s="40">
        <v>0</v>
      </c>
      <c r="G29" s="30">
        <v>1</v>
      </c>
      <c r="H29" s="40">
        <v>0</v>
      </c>
      <c r="I29" s="40">
        <v>0</v>
      </c>
      <c r="J29" s="40">
        <v>0</v>
      </c>
      <c r="K29" s="30">
        <v>1</v>
      </c>
      <c r="L29" s="30">
        <v>1</v>
      </c>
      <c r="M29" s="30">
        <v>1</v>
      </c>
      <c r="N29" s="40">
        <v>0</v>
      </c>
      <c r="O29" s="40">
        <v>0</v>
      </c>
      <c r="P29" s="30">
        <v>1</v>
      </c>
      <c r="Q29" s="30">
        <v>1</v>
      </c>
      <c r="R29" s="40">
        <v>0</v>
      </c>
      <c r="S29" s="40">
        <v>0</v>
      </c>
      <c r="T29" s="30">
        <v>1</v>
      </c>
      <c r="U29" s="30">
        <v>1</v>
      </c>
      <c r="V29" s="40">
        <v>0</v>
      </c>
      <c r="W29" s="40">
        <v>0</v>
      </c>
      <c r="X29" s="40">
        <v>0</v>
      </c>
      <c r="Y29" s="30">
        <v>1</v>
      </c>
      <c r="Z29" s="30">
        <v>1</v>
      </c>
      <c r="AA29" s="40">
        <v>0</v>
      </c>
      <c r="AB29" s="40">
        <v>0</v>
      </c>
      <c r="AC29" s="40">
        <v>0</v>
      </c>
      <c r="AD29" s="30">
        <v>1</v>
      </c>
      <c r="AE29" s="40">
        <v>0</v>
      </c>
      <c r="AF29" s="40">
        <v>0</v>
      </c>
      <c r="AG29" s="40">
        <v>0</v>
      </c>
      <c r="AH29" s="40">
        <v>0</v>
      </c>
      <c r="AI29" s="30">
        <v>1</v>
      </c>
      <c r="AJ29" s="40">
        <v>0</v>
      </c>
      <c r="AK29" s="43">
        <v>1</v>
      </c>
      <c r="AL29" s="43">
        <v>1</v>
      </c>
      <c r="AM29" s="40">
        <v>0</v>
      </c>
      <c r="AN29" s="40">
        <v>0</v>
      </c>
      <c r="AO29" s="40">
        <v>0</v>
      </c>
      <c r="AP29" s="30">
        <v>1</v>
      </c>
      <c r="AQ29" s="30">
        <v>1</v>
      </c>
      <c r="AR29" s="30">
        <v>1</v>
      </c>
      <c r="AS29" s="40">
        <v>0</v>
      </c>
      <c r="AT29" s="40">
        <v>0</v>
      </c>
      <c r="AU29" s="30">
        <v>1</v>
      </c>
      <c r="AV29" s="40">
        <v>0</v>
      </c>
      <c r="AW29" s="40">
        <v>0</v>
      </c>
      <c r="AX29" s="40">
        <v>0</v>
      </c>
      <c r="AY29" s="30">
        <v>1</v>
      </c>
      <c r="AZ29" s="30">
        <v>1</v>
      </c>
      <c r="BA29" s="40">
        <v>0</v>
      </c>
      <c r="BB29" s="40">
        <v>0</v>
      </c>
      <c r="BC29" s="44">
        <f>SUM(B29:BB29)</f>
        <v>22</v>
      </c>
    </row>
    <row r="30" spans="1:55" x14ac:dyDescent="0.25">
      <c r="A30" t="s">
        <v>64</v>
      </c>
      <c r="B30" s="30">
        <v>4</v>
      </c>
      <c r="C30" s="30">
        <v>5</v>
      </c>
      <c r="D30" s="40">
        <v>0</v>
      </c>
      <c r="E30" s="40">
        <v>0</v>
      </c>
      <c r="F30" s="40">
        <v>0</v>
      </c>
      <c r="G30" s="30">
        <v>8</v>
      </c>
      <c r="H30" s="40">
        <v>0</v>
      </c>
      <c r="I30" s="40">
        <v>0</v>
      </c>
      <c r="J30" s="40">
        <v>0</v>
      </c>
      <c r="K30" s="30">
        <v>10</v>
      </c>
      <c r="L30" s="30">
        <v>5</v>
      </c>
      <c r="M30" s="30">
        <v>4</v>
      </c>
      <c r="N30" s="40">
        <v>0</v>
      </c>
      <c r="O30" s="40">
        <v>0</v>
      </c>
      <c r="P30" s="30">
        <v>11</v>
      </c>
      <c r="Q30" s="30">
        <v>7</v>
      </c>
      <c r="R30" s="40">
        <v>0</v>
      </c>
      <c r="S30" s="40">
        <v>0</v>
      </c>
      <c r="T30" s="30">
        <v>6</v>
      </c>
      <c r="U30" s="30">
        <v>7</v>
      </c>
      <c r="V30" s="40">
        <v>0</v>
      </c>
      <c r="W30" s="40">
        <v>0</v>
      </c>
      <c r="X30" s="40">
        <v>0</v>
      </c>
      <c r="Y30" s="30">
        <v>7</v>
      </c>
      <c r="Z30" s="30">
        <v>15</v>
      </c>
      <c r="AA30" s="40">
        <v>0</v>
      </c>
      <c r="AB30" s="40">
        <v>0</v>
      </c>
      <c r="AC30" s="40">
        <v>0</v>
      </c>
      <c r="AD30" s="30">
        <v>16</v>
      </c>
      <c r="AE30" s="40">
        <v>0</v>
      </c>
      <c r="AF30" s="40">
        <v>0</v>
      </c>
      <c r="AG30" s="40">
        <v>0</v>
      </c>
      <c r="AH30" s="40">
        <v>0</v>
      </c>
      <c r="AI30" s="30">
        <v>11</v>
      </c>
      <c r="AJ30" s="40">
        <v>0</v>
      </c>
      <c r="AK30" s="30">
        <v>6</v>
      </c>
      <c r="AL30" s="30">
        <v>4</v>
      </c>
      <c r="AM30" s="40">
        <v>0</v>
      </c>
      <c r="AN30" s="40">
        <v>0</v>
      </c>
      <c r="AO30" s="40">
        <v>0</v>
      </c>
      <c r="AP30" s="30">
        <v>6</v>
      </c>
      <c r="AQ30" s="30">
        <v>17</v>
      </c>
      <c r="AR30" s="30">
        <v>12</v>
      </c>
      <c r="AS30" s="40">
        <v>0</v>
      </c>
      <c r="AT30" s="40">
        <v>0</v>
      </c>
      <c r="AU30" s="30">
        <v>9</v>
      </c>
      <c r="AV30" s="40">
        <v>0</v>
      </c>
      <c r="AW30" s="40">
        <v>0</v>
      </c>
      <c r="AX30" s="40">
        <v>0</v>
      </c>
      <c r="AY30" s="30">
        <v>6</v>
      </c>
      <c r="AZ30" s="30">
        <v>6</v>
      </c>
      <c r="BA30" s="40">
        <v>0</v>
      </c>
      <c r="BB30" s="40">
        <v>0</v>
      </c>
      <c r="BC30" s="44">
        <f>SUM(B30:BB30)</f>
        <v>182</v>
      </c>
    </row>
    <row r="31" spans="1:55" x14ac:dyDescent="0.25">
      <c r="A31" t="s">
        <v>67</v>
      </c>
      <c r="B31" s="39">
        <f t="shared" ref="B31:J31" si="52">B30*B28</f>
        <v>0.18254629629629629</v>
      </c>
      <c r="C31" s="39">
        <f t="shared" si="52"/>
        <v>0.41412037037037031</v>
      </c>
      <c r="D31" s="41">
        <f t="shared" si="52"/>
        <v>0</v>
      </c>
      <c r="E31" s="41">
        <f t="shared" si="52"/>
        <v>0</v>
      </c>
      <c r="F31" s="41">
        <f t="shared" si="52"/>
        <v>0</v>
      </c>
      <c r="G31" s="39">
        <f t="shared" si="52"/>
        <v>0.49472222222222223</v>
      </c>
      <c r="H31" s="41">
        <f t="shared" si="52"/>
        <v>0</v>
      </c>
      <c r="I31" s="41">
        <f t="shared" si="52"/>
        <v>0</v>
      </c>
      <c r="J31" s="41">
        <f t="shared" si="52"/>
        <v>0</v>
      </c>
      <c r="K31" s="39">
        <f t="shared" ref="K31:AY31" si="53">K30*K28</f>
        <v>0.36631944444444448</v>
      </c>
      <c r="L31" s="39">
        <f t="shared" ref="L31:O31" si="54">L30*L28</f>
        <v>0.11498842592592594</v>
      </c>
      <c r="M31" s="39">
        <f t="shared" si="54"/>
        <v>0.33421296296296293</v>
      </c>
      <c r="N31" s="41">
        <f t="shared" si="54"/>
        <v>0</v>
      </c>
      <c r="O31" s="41">
        <f t="shared" si="54"/>
        <v>0</v>
      </c>
      <c r="P31" s="39">
        <f t="shared" si="53"/>
        <v>0.40295138888888893</v>
      </c>
      <c r="Q31" s="39">
        <f t="shared" ref="Q31:S31" si="55">Q30*Q28</f>
        <v>0.5112268518518519</v>
      </c>
      <c r="R31" s="41">
        <f t="shared" si="55"/>
        <v>0</v>
      </c>
      <c r="S31" s="41">
        <f t="shared" si="55"/>
        <v>0</v>
      </c>
      <c r="T31" s="39">
        <f t="shared" si="53"/>
        <v>0.12708333333333333</v>
      </c>
      <c r="U31" s="39">
        <f t="shared" ref="U31:X31" si="56">U30*U28</f>
        <v>0.35891203703703706</v>
      </c>
      <c r="V31" s="41">
        <f t="shared" si="56"/>
        <v>0</v>
      </c>
      <c r="W31" s="41">
        <f t="shared" si="56"/>
        <v>0</v>
      </c>
      <c r="X31" s="41">
        <f t="shared" si="56"/>
        <v>0</v>
      </c>
      <c r="Y31" s="39">
        <f t="shared" si="53"/>
        <v>0.34716435185185185</v>
      </c>
      <c r="Z31" s="39">
        <f t="shared" ref="Z31:AC31" si="57">Z30*Z28</f>
        <v>0.36024305555555558</v>
      </c>
      <c r="AA31" s="41">
        <f t="shared" si="57"/>
        <v>0</v>
      </c>
      <c r="AB31" s="41">
        <f t="shared" si="57"/>
        <v>0</v>
      </c>
      <c r="AC31" s="41">
        <f t="shared" si="57"/>
        <v>0</v>
      </c>
      <c r="AD31" s="39">
        <f t="shared" si="53"/>
        <v>0.48129629629629633</v>
      </c>
      <c r="AE31" s="41">
        <f t="shared" si="53"/>
        <v>0</v>
      </c>
      <c r="AF31" s="41">
        <f t="shared" si="53"/>
        <v>0</v>
      </c>
      <c r="AG31" s="41">
        <f t="shared" si="53"/>
        <v>0</v>
      </c>
      <c r="AH31" s="41">
        <f t="shared" si="53"/>
        <v>0</v>
      </c>
      <c r="AI31" s="39">
        <f t="shared" si="53"/>
        <v>0.45120370370370366</v>
      </c>
      <c r="AJ31" s="41">
        <f t="shared" si="53"/>
        <v>0</v>
      </c>
      <c r="AK31" s="39">
        <f t="shared" si="53"/>
        <v>0.17402777777777778</v>
      </c>
      <c r="AL31" s="39">
        <f t="shared" ref="AL31:AO31" si="58">AL30*AL28</f>
        <v>0.3888888888888889</v>
      </c>
      <c r="AM31" s="41">
        <f t="shared" si="58"/>
        <v>0</v>
      </c>
      <c r="AN31" s="41">
        <f t="shared" si="58"/>
        <v>0</v>
      </c>
      <c r="AO31" s="41">
        <f t="shared" si="58"/>
        <v>0</v>
      </c>
      <c r="AP31" s="39">
        <f t="shared" si="53"/>
        <v>0.27381944444444445</v>
      </c>
      <c r="AQ31" s="39">
        <f t="shared" ref="AQ31:AT31" si="59">AQ30*AQ28</f>
        <v>0.60896990740740742</v>
      </c>
      <c r="AR31" s="39">
        <f t="shared" si="59"/>
        <v>0.50527777777777783</v>
      </c>
      <c r="AS31" s="41">
        <f t="shared" si="59"/>
        <v>0</v>
      </c>
      <c r="AT31" s="41">
        <f t="shared" si="59"/>
        <v>0</v>
      </c>
      <c r="AU31" s="39">
        <f t="shared" si="53"/>
        <v>0.48124999999999996</v>
      </c>
      <c r="AV31" s="41">
        <f t="shared" si="53"/>
        <v>0</v>
      </c>
      <c r="AW31" s="41">
        <f t="shared" si="53"/>
        <v>0</v>
      </c>
      <c r="AX31" s="41">
        <f t="shared" si="53"/>
        <v>0</v>
      </c>
      <c r="AY31" s="39">
        <f t="shared" si="53"/>
        <v>0.47152777777777777</v>
      </c>
      <c r="AZ31" s="39">
        <f t="shared" ref="AZ31:BB31" si="60">AZ30*AZ28</f>
        <v>0.31874999999999998</v>
      </c>
      <c r="BA31" s="41">
        <f t="shared" si="60"/>
        <v>0</v>
      </c>
      <c r="BB31" s="41">
        <f t="shared" si="60"/>
        <v>0</v>
      </c>
      <c r="BC31" s="35">
        <f>SUM(B31+C31+D31+E31+F31+G31+H31+I31+J31+K31+L31+M31+N31+O31+P31+Q31+R31+S31+T31+U31+V31+W31+X31+Y31+Z31+AA31+AB31+AC31+AD31+AE31+AF31+AG31+AH31)+(AI31+AJ31+AK31+AL31+AM31+AN31+AO31+AP31+AQ31+AR31+AS31+AT31+AU31+AV31+AW31+AX31+AY31+AZ31+BA31+BB31)</f>
        <v>8.1695023148148138</v>
      </c>
    </row>
    <row r="32" spans="1:55" x14ac:dyDescent="0.25">
      <c r="B32" s="42">
        <v>2012</v>
      </c>
      <c r="C32" s="42">
        <v>2012</v>
      </c>
      <c r="D32" s="42">
        <v>2012</v>
      </c>
      <c r="E32" s="42">
        <v>2012</v>
      </c>
      <c r="F32" s="42">
        <v>2012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62" x14ac:dyDescent="0.25">
      <c r="B33" s="30" t="s">
        <v>13</v>
      </c>
      <c r="C33" s="30" t="s">
        <v>13</v>
      </c>
      <c r="D33" s="30" t="s">
        <v>13</v>
      </c>
      <c r="E33" s="40" t="s">
        <v>13</v>
      </c>
      <c r="F33" s="40" t="s">
        <v>13</v>
      </c>
      <c r="G33" s="30" t="s">
        <v>14</v>
      </c>
      <c r="H33" s="30" t="s">
        <v>14</v>
      </c>
      <c r="I33" s="40" t="s">
        <v>14</v>
      </c>
      <c r="J33" s="40" t="s">
        <v>14</v>
      </c>
      <c r="K33" s="30" t="s">
        <v>27</v>
      </c>
      <c r="L33" s="30" t="s">
        <v>27</v>
      </c>
      <c r="M33" s="40" t="s">
        <v>27</v>
      </c>
      <c r="N33" s="40" t="s">
        <v>27</v>
      </c>
      <c r="O33" s="40" t="s">
        <v>27</v>
      </c>
      <c r="P33" s="30" t="s">
        <v>28</v>
      </c>
      <c r="Q33" s="30" t="s">
        <v>28</v>
      </c>
      <c r="R33" s="30" t="s">
        <v>28</v>
      </c>
      <c r="S33" s="40" t="s">
        <v>28</v>
      </c>
      <c r="T33" s="30" t="s">
        <v>17</v>
      </c>
      <c r="U33" s="30" t="s">
        <v>17</v>
      </c>
      <c r="V33" s="40" t="s">
        <v>17</v>
      </c>
      <c r="W33" s="40" t="s">
        <v>17</v>
      </c>
      <c r="X33" s="40" t="s">
        <v>17</v>
      </c>
      <c r="Y33" s="30" t="s">
        <v>18</v>
      </c>
      <c r="Z33" s="30" t="s">
        <v>18</v>
      </c>
      <c r="AA33" s="40" t="s">
        <v>18</v>
      </c>
      <c r="AB33" s="40" t="s">
        <v>18</v>
      </c>
      <c r="AC33" s="40" t="s">
        <v>18</v>
      </c>
      <c r="AD33" s="40" t="s">
        <v>19</v>
      </c>
      <c r="AE33" s="40" t="s">
        <v>19</v>
      </c>
      <c r="AF33" s="40" t="s">
        <v>19</v>
      </c>
      <c r="AG33" s="40" t="s">
        <v>19</v>
      </c>
      <c r="AH33" s="40" t="s">
        <v>19</v>
      </c>
      <c r="AI33" s="30" t="s">
        <v>24</v>
      </c>
      <c r="AJ33" s="40" t="s">
        <v>24</v>
      </c>
      <c r="AK33" s="30" t="s">
        <v>20</v>
      </c>
      <c r="AL33" s="30" t="s">
        <v>20</v>
      </c>
      <c r="AM33" s="40" t="s">
        <v>20</v>
      </c>
      <c r="AN33" s="40" t="s">
        <v>20</v>
      </c>
      <c r="AO33" s="40" t="s">
        <v>20</v>
      </c>
      <c r="AP33" s="30" t="s">
        <v>21</v>
      </c>
      <c r="AQ33" s="30" t="s">
        <v>21</v>
      </c>
      <c r="AR33" s="40" t="s">
        <v>21</v>
      </c>
      <c r="AS33" s="40" t="s">
        <v>21</v>
      </c>
      <c r="AT33" s="40" t="s">
        <v>21</v>
      </c>
      <c r="AU33" s="30" t="s">
        <v>22</v>
      </c>
      <c r="AV33" s="40" t="s">
        <v>22</v>
      </c>
      <c r="AW33" s="40" t="s">
        <v>22</v>
      </c>
      <c r="AX33" s="40" t="s">
        <v>22</v>
      </c>
      <c r="AY33" s="30" t="s">
        <v>23</v>
      </c>
      <c r="AZ33" s="40" t="s">
        <v>23</v>
      </c>
      <c r="BA33" s="40" t="s">
        <v>23</v>
      </c>
      <c r="BB33" s="40" t="s">
        <v>23</v>
      </c>
      <c r="BC33" s="34">
        <v>2012</v>
      </c>
    </row>
    <row r="34" spans="1:62" x14ac:dyDescent="0.25">
      <c r="A34" t="s">
        <v>62</v>
      </c>
      <c r="B34" s="39">
        <v>2.9398148148148149E-2</v>
      </c>
      <c r="C34" s="39">
        <v>2.390046296296296E-2</v>
      </c>
      <c r="D34" s="39">
        <v>7.857638888888889E-2</v>
      </c>
      <c r="E34" s="41">
        <v>0</v>
      </c>
      <c r="F34" s="41">
        <v>0</v>
      </c>
      <c r="G34" s="39">
        <v>4.5925925925925926E-2</v>
      </c>
      <c r="H34" s="39">
        <v>1.4675925925925926E-2</v>
      </c>
      <c r="I34" s="41">
        <v>0</v>
      </c>
      <c r="J34" s="41">
        <v>0</v>
      </c>
      <c r="K34" s="39">
        <v>3.30787037037037E-2</v>
      </c>
      <c r="L34" s="39">
        <v>5.1886574074074071E-2</v>
      </c>
      <c r="M34" s="41">
        <v>0</v>
      </c>
      <c r="N34" s="41">
        <v>0</v>
      </c>
      <c r="O34" s="41">
        <v>0</v>
      </c>
      <c r="P34" s="39">
        <v>7.5046296296296292E-2</v>
      </c>
      <c r="Q34" s="39">
        <v>5.2256944444444446E-2</v>
      </c>
      <c r="R34" s="39">
        <v>9.1469907407407403E-2</v>
      </c>
      <c r="S34" s="41">
        <v>0</v>
      </c>
      <c r="T34" s="39">
        <v>7.6076388888888888E-2</v>
      </c>
      <c r="U34" s="39">
        <v>0.12789351851851852</v>
      </c>
      <c r="V34" s="41">
        <v>0</v>
      </c>
      <c r="W34" s="41">
        <v>0</v>
      </c>
      <c r="X34" s="41">
        <v>0</v>
      </c>
      <c r="Y34" s="39">
        <v>4.5856481481481477E-2</v>
      </c>
      <c r="Z34" s="39">
        <v>0.19385416666666666</v>
      </c>
      <c r="AA34" s="41">
        <v>0</v>
      </c>
      <c r="AB34" s="41">
        <v>0</v>
      </c>
      <c r="AC34" s="41">
        <v>0</v>
      </c>
      <c r="AD34" s="41">
        <v>0.13811342592592593</v>
      </c>
      <c r="AE34" s="41">
        <v>0</v>
      </c>
      <c r="AF34" s="41">
        <v>0</v>
      </c>
      <c r="AG34" s="41">
        <v>0</v>
      </c>
      <c r="AH34" s="41">
        <v>0</v>
      </c>
      <c r="AI34" s="39">
        <v>8.7789351851851841E-2</v>
      </c>
      <c r="AJ34" s="41">
        <v>0</v>
      </c>
      <c r="AK34" s="39">
        <v>9.072916666666668E-2</v>
      </c>
      <c r="AL34" s="39">
        <v>7.9004629629629633E-2</v>
      </c>
      <c r="AM34" s="41">
        <v>0</v>
      </c>
      <c r="AN34" s="41">
        <v>0</v>
      </c>
      <c r="AO34" s="41">
        <v>0</v>
      </c>
      <c r="AP34" s="39">
        <v>2.2222222222222223E-2</v>
      </c>
      <c r="AQ34" s="39">
        <v>3.1712962962962964E-2</v>
      </c>
      <c r="AR34" s="41">
        <v>0</v>
      </c>
      <c r="AS34" s="41">
        <v>0</v>
      </c>
      <c r="AT34" s="41">
        <v>0</v>
      </c>
      <c r="AU34" s="39">
        <v>7.9988425925925921E-2</v>
      </c>
      <c r="AV34" s="41">
        <v>0</v>
      </c>
      <c r="AW34" s="41">
        <v>0</v>
      </c>
      <c r="AX34" s="41">
        <v>0</v>
      </c>
      <c r="AY34" s="39">
        <v>0.11413194444444445</v>
      </c>
      <c r="AZ34" s="41">
        <v>0</v>
      </c>
      <c r="BA34" s="41">
        <v>0</v>
      </c>
      <c r="BB34" s="41">
        <v>0</v>
      </c>
      <c r="BC34" s="35">
        <f>SUM(B34+C34+D34+E34+F34+G34+H34+I34+J34+K34+L34+M34+N34+O34+P34+Q34+R34+S34+T34+U34+V34+W34+X34+Y34+Z34+AA34+AB34+AC34+AD34+AE34+AF34+AG34+AH34)+(AI34+AJ34+AK34+AL34+AM34+AN34+AO34+AP34+AQ34+AR34+AS34+AT34+AU34+AV34+AW34+AX34+AY34+AZ34+BA34+BB34)</f>
        <v>1.5835879629629628</v>
      </c>
    </row>
    <row r="35" spans="1:62" x14ac:dyDescent="0.25">
      <c r="A35" t="s">
        <v>61</v>
      </c>
      <c r="B35" s="30">
        <v>1</v>
      </c>
      <c r="C35" s="30">
        <v>1</v>
      </c>
      <c r="D35" s="30">
        <v>1</v>
      </c>
      <c r="E35" s="40">
        <v>0</v>
      </c>
      <c r="F35" s="40">
        <v>0</v>
      </c>
      <c r="G35" s="30">
        <v>1</v>
      </c>
      <c r="H35" s="30">
        <v>1</v>
      </c>
      <c r="I35" s="40">
        <v>0</v>
      </c>
      <c r="J35" s="40">
        <v>0</v>
      </c>
      <c r="K35" s="30">
        <v>1</v>
      </c>
      <c r="L35" s="30">
        <v>1</v>
      </c>
      <c r="M35" s="40">
        <v>0</v>
      </c>
      <c r="N35" s="40">
        <v>0</v>
      </c>
      <c r="O35" s="40">
        <v>0</v>
      </c>
      <c r="P35" s="30">
        <v>1</v>
      </c>
      <c r="Q35" s="30">
        <v>1</v>
      </c>
      <c r="R35" s="30">
        <v>1</v>
      </c>
      <c r="S35" s="40">
        <v>0</v>
      </c>
      <c r="T35" s="30">
        <v>1</v>
      </c>
      <c r="U35" s="30">
        <v>1</v>
      </c>
      <c r="V35" s="40">
        <v>0</v>
      </c>
      <c r="W35" s="40">
        <v>0</v>
      </c>
      <c r="X35" s="40">
        <v>0</v>
      </c>
      <c r="Y35" s="30">
        <v>1</v>
      </c>
      <c r="Z35" s="30">
        <v>1</v>
      </c>
      <c r="AA35" s="40">
        <v>0</v>
      </c>
      <c r="AB35" s="40">
        <v>0</v>
      </c>
      <c r="AC35" s="40">
        <v>0</v>
      </c>
      <c r="AD35" s="40">
        <v>1</v>
      </c>
      <c r="AE35" s="40">
        <v>0</v>
      </c>
      <c r="AF35" s="40">
        <v>0</v>
      </c>
      <c r="AG35" s="40">
        <v>0</v>
      </c>
      <c r="AH35" s="40">
        <v>0</v>
      </c>
      <c r="AI35" s="30">
        <v>1</v>
      </c>
      <c r="AJ35" s="40">
        <v>0</v>
      </c>
      <c r="AK35" s="30">
        <v>1</v>
      </c>
      <c r="AL35" s="30">
        <v>1</v>
      </c>
      <c r="AM35" s="40">
        <v>0</v>
      </c>
      <c r="AN35" s="40">
        <v>0</v>
      </c>
      <c r="AO35" s="40">
        <v>0</v>
      </c>
      <c r="AP35" s="30">
        <v>1</v>
      </c>
      <c r="AQ35" s="30">
        <v>1</v>
      </c>
      <c r="AR35" s="40">
        <v>0</v>
      </c>
      <c r="AS35" s="40">
        <v>0</v>
      </c>
      <c r="AT35" s="40">
        <v>0</v>
      </c>
      <c r="AU35" s="30">
        <v>1</v>
      </c>
      <c r="AV35" s="40">
        <v>0</v>
      </c>
      <c r="AW35" s="40">
        <v>0</v>
      </c>
      <c r="AX35" s="40">
        <v>0</v>
      </c>
      <c r="AY35" s="30">
        <v>1</v>
      </c>
      <c r="AZ35" s="40">
        <v>0</v>
      </c>
      <c r="BA35" s="40">
        <v>0</v>
      </c>
      <c r="BB35" s="40">
        <v>0</v>
      </c>
      <c r="BC35" s="44">
        <f>SUM(B35:BB35)</f>
        <v>22</v>
      </c>
    </row>
    <row r="36" spans="1:62" x14ac:dyDescent="0.25">
      <c r="A36" t="s">
        <v>64</v>
      </c>
      <c r="B36" s="30">
        <v>16</v>
      </c>
      <c r="C36" s="30">
        <v>7</v>
      </c>
      <c r="D36" s="30">
        <v>7</v>
      </c>
      <c r="E36" s="40">
        <v>0</v>
      </c>
      <c r="F36" s="40">
        <v>0</v>
      </c>
      <c r="G36" s="30">
        <v>6</v>
      </c>
      <c r="H36" s="30">
        <v>7</v>
      </c>
      <c r="I36" s="40">
        <v>0</v>
      </c>
      <c r="J36" s="40">
        <v>0</v>
      </c>
      <c r="K36" s="30">
        <v>7</v>
      </c>
      <c r="L36" s="30">
        <v>10</v>
      </c>
      <c r="M36" s="40">
        <v>0</v>
      </c>
      <c r="N36" s="40">
        <v>0</v>
      </c>
      <c r="O36" s="40">
        <v>0</v>
      </c>
      <c r="P36" s="30">
        <v>9</v>
      </c>
      <c r="Q36" s="30">
        <v>6</v>
      </c>
      <c r="R36" s="30">
        <v>9</v>
      </c>
      <c r="S36" s="40">
        <v>0</v>
      </c>
      <c r="T36" s="30">
        <v>9</v>
      </c>
      <c r="U36" s="30">
        <v>13</v>
      </c>
      <c r="V36" s="40">
        <v>0</v>
      </c>
      <c r="W36" s="40">
        <v>0</v>
      </c>
      <c r="X36" s="40">
        <v>0</v>
      </c>
      <c r="Y36" s="30">
        <v>9</v>
      </c>
      <c r="Z36" s="30">
        <v>13</v>
      </c>
      <c r="AA36" s="40">
        <v>0</v>
      </c>
      <c r="AB36" s="40">
        <v>0</v>
      </c>
      <c r="AC36" s="40">
        <v>0</v>
      </c>
      <c r="AD36" s="40">
        <v>22</v>
      </c>
      <c r="AE36" s="40">
        <v>0</v>
      </c>
      <c r="AF36" s="40">
        <v>0</v>
      </c>
      <c r="AG36" s="40">
        <v>0</v>
      </c>
      <c r="AH36" s="40">
        <v>0</v>
      </c>
      <c r="AI36" s="30">
        <v>12</v>
      </c>
      <c r="AJ36" s="40">
        <v>0</v>
      </c>
      <c r="AK36" s="30">
        <v>9</v>
      </c>
      <c r="AL36" s="30">
        <v>9</v>
      </c>
      <c r="AM36" s="40">
        <v>0</v>
      </c>
      <c r="AN36" s="40">
        <v>0</v>
      </c>
      <c r="AO36" s="40">
        <v>0</v>
      </c>
      <c r="AP36" s="30">
        <v>8</v>
      </c>
      <c r="AQ36" s="30">
        <v>11</v>
      </c>
      <c r="AR36" s="40">
        <v>0</v>
      </c>
      <c r="AS36" s="40">
        <v>0</v>
      </c>
      <c r="AT36" s="40">
        <v>0</v>
      </c>
      <c r="AU36" s="30">
        <v>14</v>
      </c>
      <c r="AV36" s="40">
        <v>0</v>
      </c>
      <c r="AW36" s="40">
        <v>0</v>
      </c>
      <c r="AX36" s="40">
        <v>0</v>
      </c>
      <c r="AY36" s="30">
        <v>18</v>
      </c>
      <c r="AZ36" s="40">
        <v>0</v>
      </c>
      <c r="BA36" s="40">
        <v>0</v>
      </c>
      <c r="BB36" s="40">
        <v>0</v>
      </c>
      <c r="BC36" s="44">
        <f>SUM(B36:BB36)</f>
        <v>231</v>
      </c>
    </row>
    <row r="37" spans="1:62" x14ac:dyDescent="0.25">
      <c r="A37" t="s">
        <v>66</v>
      </c>
      <c r="B37" s="39">
        <f t="shared" ref="B37:BB37" si="61">B36*B34</f>
        <v>0.47037037037037038</v>
      </c>
      <c r="C37" s="39">
        <f t="shared" ref="C37:F37" si="62">C36*C34</f>
        <v>0.16730324074074071</v>
      </c>
      <c r="D37" s="39">
        <f t="shared" si="62"/>
        <v>0.55003472222222227</v>
      </c>
      <c r="E37" s="41">
        <f t="shared" si="62"/>
        <v>0</v>
      </c>
      <c r="F37" s="41">
        <f t="shared" si="62"/>
        <v>0</v>
      </c>
      <c r="G37" s="39">
        <f t="shared" si="61"/>
        <v>0.27555555555555555</v>
      </c>
      <c r="H37" s="39">
        <f t="shared" ref="H37:J37" si="63">H36*H34</f>
        <v>0.10273148148148148</v>
      </c>
      <c r="I37" s="41">
        <f t="shared" si="63"/>
        <v>0</v>
      </c>
      <c r="J37" s="41">
        <f t="shared" si="63"/>
        <v>0</v>
      </c>
      <c r="K37" s="39">
        <f t="shared" si="61"/>
        <v>0.23155092592592591</v>
      </c>
      <c r="L37" s="39">
        <f t="shared" ref="L37:O37" si="64">L36*L34</f>
        <v>0.51886574074074066</v>
      </c>
      <c r="M37" s="41">
        <f t="shared" si="64"/>
        <v>0</v>
      </c>
      <c r="N37" s="41">
        <f t="shared" si="64"/>
        <v>0</v>
      </c>
      <c r="O37" s="41">
        <f t="shared" si="64"/>
        <v>0</v>
      </c>
      <c r="P37" s="39">
        <f t="shared" si="61"/>
        <v>0.67541666666666667</v>
      </c>
      <c r="Q37" s="39">
        <f t="shared" ref="Q37:S37" si="65">Q36*Q34</f>
        <v>0.31354166666666666</v>
      </c>
      <c r="R37" s="39">
        <f t="shared" si="65"/>
        <v>0.82322916666666668</v>
      </c>
      <c r="S37" s="41">
        <f t="shared" si="65"/>
        <v>0</v>
      </c>
      <c r="T37" s="39">
        <f t="shared" si="61"/>
        <v>0.6846875</v>
      </c>
      <c r="U37" s="39">
        <f t="shared" ref="U37:X37" si="66">U36*U34</f>
        <v>1.6626157407407407</v>
      </c>
      <c r="V37" s="41">
        <f t="shared" si="66"/>
        <v>0</v>
      </c>
      <c r="W37" s="41">
        <f t="shared" si="66"/>
        <v>0</v>
      </c>
      <c r="X37" s="41">
        <f t="shared" si="66"/>
        <v>0</v>
      </c>
      <c r="Y37" s="39">
        <f t="shared" si="61"/>
        <v>0.41270833333333329</v>
      </c>
      <c r="Z37" s="39">
        <f t="shared" ref="Z37:AC37" si="67">Z36*Z34</f>
        <v>2.5201041666666666</v>
      </c>
      <c r="AA37" s="41">
        <f t="shared" si="67"/>
        <v>0</v>
      </c>
      <c r="AB37" s="41">
        <f t="shared" si="67"/>
        <v>0</v>
      </c>
      <c r="AC37" s="41">
        <f t="shared" si="67"/>
        <v>0</v>
      </c>
      <c r="AD37" s="41">
        <f t="shared" si="61"/>
        <v>3.0384953703703705</v>
      </c>
      <c r="AE37" s="41">
        <f t="shared" si="61"/>
        <v>0</v>
      </c>
      <c r="AF37" s="41">
        <f t="shared" si="61"/>
        <v>0</v>
      </c>
      <c r="AG37" s="41">
        <f t="shared" si="61"/>
        <v>0</v>
      </c>
      <c r="AH37" s="41">
        <f t="shared" si="61"/>
        <v>0</v>
      </c>
      <c r="AI37" s="39">
        <f t="shared" si="61"/>
        <v>1.0534722222222221</v>
      </c>
      <c r="AJ37" s="41">
        <f t="shared" si="61"/>
        <v>0</v>
      </c>
      <c r="AK37" s="39">
        <f t="shared" si="61"/>
        <v>0.81656250000000008</v>
      </c>
      <c r="AL37" s="39">
        <f t="shared" ref="AL37:AO37" si="68">AL36*AL34</f>
        <v>0.71104166666666668</v>
      </c>
      <c r="AM37" s="41">
        <f t="shared" si="68"/>
        <v>0</v>
      </c>
      <c r="AN37" s="41">
        <f t="shared" si="68"/>
        <v>0</v>
      </c>
      <c r="AO37" s="41">
        <f t="shared" si="68"/>
        <v>0</v>
      </c>
      <c r="AP37" s="39">
        <f t="shared" si="61"/>
        <v>0.17777777777777778</v>
      </c>
      <c r="AQ37" s="39">
        <f t="shared" ref="AQ37:AT37" si="69">AQ36*AQ34</f>
        <v>0.34884259259259259</v>
      </c>
      <c r="AR37" s="41">
        <f t="shared" si="69"/>
        <v>0</v>
      </c>
      <c r="AS37" s="41">
        <f t="shared" si="69"/>
        <v>0</v>
      </c>
      <c r="AT37" s="41">
        <f t="shared" si="69"/>
        <v>0</v>
      </c>
      <c r="AU37" s="39">
        <f t="shared" si="61"/>
        <v>1.1198379629629629</v>
      </c>
      <c r="AV37" s="41">
        <f t="shared" si="61"/>
        <v>0</v>
      </c>
      <c r="AW37" s="41">
        <f t="shared" si="61"/>
        <v>0</v>
      </c>
      <c r="AX37" s="41">
        <f t="shared" si="61"/>
        <v>0</v>
      </c>
      <c r="AY37" s="39">
        <f t="shared" si="61"/>
        <v>2.0543750000000003</v>
      </c>
      <c r="AZ37" s="41">
        <f t="shared" si="61"/>
        <v>0</v>
      </c>
      <c r="BA37" s="41">
        <f t="shared" si="61"/>
        <v>0</v>
      </c>
      <c r="BB37" s="41">
        <f t="shared" si="61"/>
        <v>0</v>
      </c>
      <c r="BC37" s="35">
        <f>SUM(B37+C37+D37+E37+F37+G37+H37+I37+J37+K37+L37+M37+N37+O37+P37+Q37+R37+S37+T37+U37+V37+W37+X37+Y37+Z37+AA37+AB37+AC37+AD37+AE37+AF37+AG37+AH37)+(AI37+AJ37+AK37+AL37+AM37+AN37+AO37+AP37+AQ37+AR37+AS37+AT37+AU37+AV37+AW37+AX37+AY37+AZ37+BA37+BB37)</f>
        <v>18.729120370370367</v>
      </c>
    </row>
    <row r="38" spans="1:62" x14ac:dyDescent="0.25">
      <c r="A38" t="s">
        <v>63</v>
      </c>
      <c r="B38" s="39">
        <v>5.3738425925925926E-2</v>
      </c>
      <c r="C38" s="39">
        <v>1.9745370370370371E-2</v>
      </c>
      <c r="D38" s="41">
        <v>0</v>
      </c>
      <c r="E38" s="41">
        <v>0</v>
      </c>
      <c r="F38" s="41">
        <v>0</v>
      </c>
      <c r="G38" s="39">
        <v>7.6458333333333336E-2</v>
      </c>
      <c r="H38" s="39">
        <v>6.2291666666666669E-2</v>
      </c>
      <c r="I38" s="41">
        <v>0</v>
      </c>
      <c r="J38" s="41">
        <v>0</v>
      </c>
      <c r="K38" s="39">
        <v>8.7523148148148155E-2</v>
      </c>
      <c r="L38" s="39">
        <v>5.6620370370370376E-2</v>
      </c>
      <c r="M38" s="39">
        <v>4.6979166666666662E-2</v>
      </c>
      <c r="N38" s="41">
        <v>0</v>
      </c>
      <c r="O38" s="41">
        <v>0</v>
      </c>
      <c r="P38" s="39">
        <v>5.2430555555555557E-2</v>
      </c>
      <c r="Q38" s="39">
        <v>4.0023148148148148E-2</v>
      </c>
      <c r="R38" s="41">
        <v>0</v>
      </c>
      <c r="S38" s="41">
        <v>0</v>
      </c>
      <c r="T38" s="39">
        <v>6.9780092592592588E-2</v>
      </c>
      <c r="U38" s="39">
        <v>0.12714120370370371</v>
      </c>
      <c r="V38" s="41">
        <v>0</v>
      </c>
      <c r="W38" s="41">
        <v>0</v>
      </c>
      <c r="X38" s="41">
        <v>0</v>
      </c>
      <c r="Y38" s="39">
        <v>8.0231481481481473E-2</v>
      </c>
      <c r="Z38" s="39">
        <v>6.0034722222222225E-2</v>
      </c>
      <c r="AA38" s="41">
        <v>0</v>
      </c>
      <c r="AB38" s="41">
        <v>0</v>
      </c>
      <c r="AC38" s="41">
        <v>0</v>
      </c>
      <c r="AD38" s="39">
        <v>3.5138888888888893E-2</v>
      </c>
      <c r="AE38" s="41">
        <v>0</v>
      </c>
      <c r="AF38" s="41">
        <v>0</v>
      </c>
      <c r="AG38" s="41">
        <v>0</v>
      </c>
      <c r="AH38" s="41">
        <v>0</v>
      </c>
      <c r="AI38" s="39">
        <v>6.5775462962962966E-2</v>
      </c>
      <c r="AJ38" s="41">
        <v>0</v>
      </c>
      <c r="AK38" s="39">
        <v>5.8344907407407408E-2</v>
      </c>
      <c r="AL38" s="39">
        <v>7.9699074074074075E-2</v>
      </c>
      <c r="AM38" s="41">
        <v>0</v>
      </c>
      <c r="AN38" s="41">
        <v>0</v>
      </c>
      <c r="AO38" s="41">
        <v>0</v>
      </c>
      <c r="AP38" s="39">
        <v>2.0821759259259259E-2</v>
      </c>
      <c r="AQ38" s="39">
        <v>6.5416666666666665E-2</v>
      </c>
      <c r="AR38" s="41">
        <v>0</v>
      </c>
      <c r="AS38" s="41">
        <v>0</v>
      </c>
      <c r="AT38" s="41">
        <v>0</v>
      </c>
      <c r="AU38" s="39">
        <v>4.2847222222222224E-2</v>
      </c>
      <c r="AV38" s="41">
        <v>0</v>
      </c>
      <c r="AW38" s="41">
        <v>0</v>
      </c>
      <c r="AX38" s="41">
        <v>0</v>
      </c>
      <c r="AY38" s="39">
        <v>5.0347222222222217E-2</v>
      </c>
      <c r="AZ38" s="39">
        <v>6.8240740740740741E-2</v>
      </c>
      <c r="BA38" s="41">
        <v>0</v>
      </c>
      <c r="BB38" s="41">
        <v>0</v>
      </c>
      <c r="BC38" s="35">
        <f>SUM(B38+C38+D38+E38+F38+G38+H38+I38+J38+K38+L38+M38+N38+O38+P38+Q38+R38+S38+T38+U38+V38+W38+X38+Y38+Z38+AA38+AB38+AC38+AD38+AE38+AF38+AG38+AH38)+(AI38+AJ38+AK38+AL38+AM38+AN38+AO38+AP38+AQ38+AR38+AS38+AT38+AU38+AV38+AW38+AX38+AY38+AZ38+BA38+BB38)</f>
        <v>1.3196296296296297</v>
      </c>
    </row>
    <row r="39" spans="1:62" x14ac:dyDescent="0.25">
      <c r="A39" t="s">
        <v>61</v>
      </c>
      <c r="B39" s="30">
        <v>1</v>
      </c>
      <c r="C39" s="30">
        <v>1</v>
      </c>
      <c r="D39" s="40">
        <v>0</v>
      </c>
      <c r="E39" s="40">
        <v>0</v>
      </c>
      <c r="F39" s="40">
        <v>0</v>
      </c>
      <c r="G39" s="30">
        <v>1</v>
      </c>
      <c r="H39" s="30">
        <v>1</v>
      </c>
      <c r="I39" s="40">
        <v>0</v>
      </c>
      <c r="J39" s="40">
        <v>0</v>
      </c>
      <c r="K39" s="30">
        <v>1</v>
      </c>
      <c r="L39" s="30">
        <v>1</v>
      </c>
      <c r="M39" s="30">
        <v>1</v>
      </c>
      <c r="N39" s="40">
        <v>0</v>
      </c>
      <c r="O39" s="40">
        <v>0</v>
      </c>
      <c r="P39" s="30">
        <v>1</v>
      </c>
      <c r="Q39" s="30">
        <v>1</v>
      </c>
      <c r="R39" s="40">
        <v>0</v>
      </c>
      <c r="S39" s="40">
        <v>0</v>
      </c>
      <c r="T39" s="30">
        <v>1</v>
      </c>
      <c r="U39" s="30">
        <v>1</v>
      </c>
      <c r="V39" s="40">
        <v>0</v>
      </c>
      <c r="W39" s="40">
        <v>0</v>
      </c>
      <c r="X39" s="40">
        <v>0</v>
      </c>
      <c r="Y39" s="30">
        <v>1</v>
      </c>
      <c r="Z39" s="30">
        <v>1</v>
      </c>
      <c r="AA39" s="40">
        <v>0</v>
      </c>
      <c r="AB39" s="40">
        <v>0</v>
      </c>
      <c r="AC39" s="40">
        <v>0</v>
      </c>
      <c r="AD39" s="30">
        <v>1</v>
      </c>
      <c r="AE39" s="40">
        <v>0</v>
      </c>
      <c r="AF39" s="40">
        <v>0</v>
      </c>
      <c r="AG39" s="40">
        <v>0</v>
      </c>
      <c r="AH39" s="40">
        <v>0</v>
      </c>
      <c r="AI39" s="30">
        <v>1</v>
      </c>
      <c r="AJ39" s="40">
        <v>0</v>
      </c>
      <c r="AK39" s="30">
        <v>1</v>
      </c>
      <c r="AL39" s="30">
        <v>1</v>
      </c>
      <c r="AM39" s="40">
        <v>0</v>
      </c>
      <c r="AN39" s="40">
        <v>0</v>
      </c>
      <c r="AO39" s="40">
        <v>0</v>
      </c>
      <c r="AP39" s="30">
        <v>1</v>
      </c>
      <c r="AQ39" s="30">
        <v>1</v>
      </c>
      <c r="AR39" s="40">
        <v>0</v>
      </c>
      <c r="AS39" s="40">
        <v>0</v>
      </c>
      <c r="AT39" s="40">
        <v>0</v>
      </c>
      <c r="AU39" s="30">
        <v>1</v>
      </c>
      <c r="AV39" s="40">
        <v>0</v>
      </c>
      <c r="AW39" s="40">
        <v>0</v>
      </c>
      <c r="AX39" s="40">
        <v>0</v>
      </c>
      <c r="AY39" s="30">
        <v>1</v>
      </c>
      <c r="AZ39" s="30">
        <v>1</v>
      </c>
      <c r="BA39" s="40">
        <v>0</v>
      </c>
      <c r="BB39" s="40">
        <v>0</v>
      </c>
      <c r="BC39" s="44">
        <f>SUM(B39:BB39)</f>
        <v>22</v>
      </c>
    </row>
    <row r="40" spans="1:62" x14ac:dyDescent="0.25">
      <c r="A40" t="s">
        <v>64</v>
      </c>
      <c r="B40" s="30">
        <v>7</v>
      </c>
      <c r="C40" s="30">
        <v>11</v>
      </c>
      <c r="D40" s="40">
        <v>0</v>
      </c>
      <c r="E40" s="40">
        <v>0</v>
      </c>
      <c r="F40" s="40">
        <v>0</v>
      </c>
      <c r="G40" s="30">
        <v>12</v>
      </c>
      <c r="H40" s="30">
        <v>4</v>
      </c>
      <c r="I40" s="40">
        <v>0</v>
      </c>
      <c r="J40" s="40">
        <v>0</v>
      </c>
      <c r="K40" s="30">
        <v>10</v>
      </c>
      <c r="L40" s="30">
        <v>5</v>
      </c>
      <c r="M40" s="30">
        <v>5</v>
      </c>
      <c r="N40" s="40">
        <v>0</v>
      </c>
      <c r="O40" s="40">
        <v>0</v>
      </c>
      <c r="P40" s="30">
        <v>9</v>
      </c>
      <c r="Q40" s="30">
        <v>5</v>
      </c>
      <c r="R40" s="40">
        <v>0</v>
      </c>
      <c r="S40" s="40">
        <v>0</v>
      </c>
      <c r="T40" s="30">
        <v>6</v>
      </c>
      <c r="U40" s="30">
        <v>5</v>
      </c>
      <c r="V40" s="40">
        <v>0</v>
      </c>
      <c r="W40" s="40">
        <v>0</v>
      </c>
      <c r="X40" s="40">
        <v>0</v>
      </c>
      <c r="Y40" s="30">
        <v>7</v>
      </c>
      <c r="Z40" s="30">
        <v>11</v>
      </c>
      <c r="AA40" s="40">
        <v>0</v>
      </c>
      <c r="AB40" s="40">
        <v>0</v>
      </c>
      <c r="AC40" s="40">
        <v>0</v>
      </c>
      <c r="AD40" s="30">
        <v>16</v>
      </c>
      <c r="AE40" s="40">
        <v>0</v>
      </c>
      <c r="AF40" s="40">
        <v>0</v>
      </c>
      <c r="AG40" s="40">
        <v>0</v>
      </c>
      <c r="AH40" s="40">
        <v>0</v>
      </c>
      <c r="AI40" s="30">
        <v>11</v>
      </c>
      <c r="AJ40" s="40">
        <v>0</v>
      </c>
      <c r="AK40" s="30">
        <v>6</v>
      </c>
      <c r="AL40" s="30">
        <v>6</v>
      </c>
      <c r="AM40" s="40">
        <v>0</v>
      </c>
      <c r="AN40" s="40">
        <v>0</v>
      </c>
      <c r="AO40" s="40">
        <v>0</v>
      </c>
      <c r="AP40" s="30">
        <v>6</v>
      </c>
      <c r="AQ40" s="30">
        <v>8</v>
      </c>
      <c r="AR40" s="40">
        <v>0</v>
      </c>
      <c r="AS40" s="40">
        <v>0</v>
      </c>
      <c r="AT40" s="40">
        <v>0</v>
      </c>
      <c r="AU40" s="30">
        <v>12</v>
      </c>
      <c r="AV40" s="40">
        <v>0</v>
      </c>
      <c r="AW40" s="40">
        <v>0</v>
      </c>
      <c r="AX40" s="40">
        <v>0</v>
      </c>
      <c r="AY40" s="30">
        <v>6</v>
      </c>
      <c r="AZ40" s="30">
        <v>9</v>
      </c>
      <c r="BA40" s="40">
        <v>0</v>
      </c>
      <c r="BB40" s="40">
        <v>0</v>
      </c>
      <c r="BC40" s="44">
        <f>SUM(B40:BB40)</f>
        <v>177</v>
      </c>
    </row>
    <row r="41" spans="1:62" x14ac:dyDescent="0.25">
      <c r="A41" t="s">
        <v>67</v>
      </c>
      <c r="B41" s="39">
        <f t="shared" ref="B41:AY41" si="70">B40*B38</f>
        <v>0.37616898148148148</v>
      </c>
      <c r="C41" s="39">
        <f t="shared" ref="C41:F41" si="71">C40*C38</f>
        <v>0.21719907407407407</v>
      </c>
      <c r="D41" s="41">
        <f t="shared" si="71"/>
        <v>0</v>
      </c>
      <c r="E41" s="41">
        <f t="shared" si="71"/>
        <v>0</v>
      </c>
      <c r="F41" s="41">
        <f t="shared" si="71"/>
        <v>0</v>
      </c>
      <c r="G41" s="39">
        <f t="shared" si="70"/>
        <v>0.91749999999999998</v>
      </c>
      <c r="H41" s="39">
        <f t="shared" ref="H41:J41" si="72">H40*H38</f>
        <v>0.24916666666666668</v>
      </c>
      <c r="I41" s="41">
        <f t="shared" si="72"/>
        <v>0</v>
      </c>
      <c r="J41" s="41">
        <f t="shared" si="72"/>
        <v>0</v>
      </c>
      <c r="K41" s="39">
        <f t="shared" si="70"/>
        <v>0.87523148148148155</v>
      </c>
      <c r="L41" s="39">
        <f t="shared" ref="L41:O41" si="73">L40*L38</f>
        <v>0.28310185185185188</v>
      </c>
      <c r="M41" s="39">
        <f t="shared" si="73"/>
        <v>0.2348958333333333</v>
      </c>
      <c r="N41" s="41">
        <f t="shared" si="73"/>
        <v>0</v>
      </c>
      <c r="O41" s="41">
        <f t="shared" si="73"/>
        <v>0</v>
      </c>
      <c r="P41" s="39">
        <f t="shared" si="70"/>
        <v>0.47187499999999999</v>
      </c>
      <c r="Q41" s="39">
        <f t="shared" ref="Q41:S41" si="74">Q40*Q38</f>
        <v>0.20011574074074073</v>
      </c>
      <c r="R41" s="41">
        <f t="shared" si="74"/>
        <v>0</v>
      </c>
      <c r="S41" s="41">
        <f t="shared" si="74"/>
        <v>0</v>
      </c>
      <c r="T41" s="39">
        <f t="shared" si="70"/>
        <v>0.4186805555555555</v>
      </c>
      <c r="U41" s="39">
        <f t="shared" ref="U41:X41" si="75">U40*U38</f>
        <v>0.6357060185185186</v>
      </c>
      <c r="V41" s="41">
        <f t="shared" si="75"/>
        <v>0</v>
      </c>
      <c r="W41" s="41">
        <f t="shared" si="75"/>
        <v>0</v>
      </c>
      <c r="X41" s="41">
        <f t="shared" si="75"/>
        <v>0</v>
      </c>
      <c r="Y41" s="33">
        <f t="shared" si="70"/>
        <v>0.56162037037037027</v>
      </c>
      <c r="Z41" s="33">
        <f t="shared" ref="Z41:AC41" si="76">Z40*Z38</f>
        <v>0.66038194444444454</v>
      </c>
      <c r="AA41" s="41">
        <f t="shared" si="76"/>
        <v>0</v>
      </c>
      <c r="AB41" s="41">
        <f t="shared" si="76"/>
        <v>0</v>
      </c>
      <c r="AC41" s="41">
        <f t="shared" si="76"/>
        <v>0</v>
      </c>
      <c r="AD41" s="39">
        <f t="shared" si="70"/>
        <v>0.56222222222222229</v>
      </c>
      <c r="AE41" s="41">
        <f t="shared" si="70"/>
        <v>0</v>
      </c>
      <c r="AF41" s="41">
        <f t="shared" si="70"/>
        <v>0</v>
      </c>
      <c r="AG41" s="41">
        <f t="shared" si="70"/>
        <v>0</v>
      </c>
      <c r="AH41" s="41">
        <f t="shared" si="70"/>
        <v>0</v>
      </c>
      <c r="AI41" s="39">
        <f t="shared" si="70"/>
        <v>0.7235300925925926</v>
      </c>
      <c r="AJ41" s="41">
        <f t="shared" si="70"/>
        <v>0</v>
      </c>
      <c r="AK41" s="39">
        <f t="shared" si="70"/>
        <v>0.35006944444444443</v>
      </c>
      <c r="AL41" s="39">
        <f t="shared" ref="AL41:AO41" si="77">AL40*AL38</f>
        <v>0.47819444444444448</v>
      </c>
      <c r="AM41" s="41">
        <f t="shared" si="77"/>
        <v>0</v>
      </c>
      <c r="AN41" s="41">
        <f t="shared" si="77"/>
        <v>0</v>
      </c>
      <c r="AO41" s="41">
        <f t="shared" si="77"/>
        <v>0</v>
      </c>
      <c r="AP41" s="39">
        <f t="shared" si="70"/>
        <v>0.12493055555555554</v>
      </c>
      <c r="AQ41" s="39">
        <f t="shared" ref="AQ41:AT41" si="78">AQ40*AQ38</f>
        <v>0.52333333333333332</v>
      </c>
      <c r="AR41" s="41">
        <f t="shared" si="78"/>
        <v>0</v>
      </c>
      <c r="AS41" s="41">
        <f t="shared" si="78"/>
        <v>0</v>
      </c>
      <c r="AT41" s="41">
        <f t="shared" si="78"/>
        <v>0</v>
      </c>
      <c r="AU41" s="39">
        <f t="shared" si="70"/>
        <v>0.51416666666666666</v>
      </c>
      <c r="AV41" s="41">
        <f t="shared" si="70"/>
        <v>0</v>
      </c>
      <c r="AW41" s="41">
        <f t="shared" si="70"/>
        <v>0</v>
      </c>
      <c r="AX41" s="41">
        <f t="shared" si="70"/>
        <v>0</v>
      </c>
      <c r="AY41" s="39">
        <f t="shared" si="70"/>
        <v>0.30208333333333331</v>
      </c>
      <c r="AZ41" s="39">
        <f t="shared" ref="AZ41:BB41" si="79">AZ40*AZ38</f>
        <v>0.61416666666666664</v>
      </c>
      <c r="BA41" s="41">
        <f t="shared" si="79"/>
        <v>0</v>
      </c>
      <c r="BB41" s="41">
        <f t="shared" si="79"/>
        <v>0</v>
      </c>
      <c r="BC41" s="35">
        <f>SUM(B41+C41+D41+E41+F41+G41+H41+I41+J41+K41+L41+M41+N41+O41+P41+Q41+R41+S41+T41+U41+V41+W41+X41+Y41+Z41+AA41+AB41+AC41+AD41+AE41+AF41+AG41+AH41)+(AI41+AJ41+AK41+AL41+AM41+AN41+AO41+AP41+AQ41+AR41+AS41+AT41+AU41+AV41+AW41+AX41+AY41+AZ41+BA41+BB41)</f>
        <v>10.294340277777778</v>
      </c>
      <c r="BF41"/>
      <c r="BG41"/>
      <c r="BH41"/>
      <c r="BI41"/>
      <c r="BJ41"/>
    </row>
    <row r="42" spans="1:62" x14ac:dyDescent="0.25">
      <c r="B42" s="42">
        <v>2013</v>
      </c>
      <c r="C42" s="42">
        <v>2013</v>
      </c>
      <c r="D42" s="42">
        <v>2013</v>
      </c>
      <c r="E42" s="42">
        <v>2013</v>
      </c>
      <c r="F42" s="42">
        <v>2013</v>
      </c>
      <c r="G42" s="1"/>
      <c r="H42" s="1"/>
      <c r="I42" s="22"/>
      <c r="J42" s="2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62" x14ac:dyDescent="0.25">
      <c r="B43" s="30" t="s">
        <v>13</v>
      </c>
      <c r="C43" s="30" t="s">
        <v>13</v>
      </c>
      <c r="D43" s="30" t="s">
        <v>13</v>
      </c>
      <c r="E43" s="30" t="s">
        <v>13</v>
      </c>
      <c r="F43" s="30" t="s">
        <v>13</v>
      </c>
      <c r="G43" s="30" t="s">
        <v>13</v>
      </c>
      <c r="H43" s="30" t="s">
        <v>13</v>
      </c>
      <c r="I43" s="30" t="s">
        <v>14</v>
      </c>
      <c r="J43" s="30" t="s">
        <v>14</v>
      </c>
      <c r="K43" s="30" t="s">
        <v>14</v>
      </c>
      <c r="L43" s="30" t="s">
        <v>27</v>
      </c>
      <c r="M43" s="30" t="s">
        <v>27</v>
      </c>
      <c r="N43" s="30" t="s">
        <v>27</v>
      </c>
      <c r="O43" s="30" t="s">
        <v>27</v>
      </c>
      <c r="P43" s="30" t="s">
        <v>27</v>
      </c>
      <c r="Q43" s="30" t="s">
        <v>28</v>
      </c>
      <c r="R43" s="30" t="s">
        <v>28</v>
      </c>
      <c r="S43" s="40" t="s">
        <v>28</v>
      </c>
      <c r="T43" s="30" t="s">
        <v>17</v>
      </c>
      <c r="U43" s="30" t="s">
        <v>17</v>
      </c>
      <c r="V43" s="40" t="s">
        <v>17</v>
      </c>
      <c r="W43" s="40" t="s">
        <v>17</v>
      </c>
      <c r="X43" s="40" t="s">
        <v>17</v>
      </c>
      <c r="Y43" s="30" t="s">
        <v>18</v>
      </c>
      <c r="Z43" s="30" t="s">
        <v>18</v>
      </c>
      <c r="AA43" s="40" t="s">
        <v>18</v>
      </c>
      <c r="AB43" s="40" t="s">
        <v>18</v>
      </c>
      <c r="AC43" s="40" t="s">
        <v>18</v>
      </c>
      <c r="AD43" s="30" t="s">
        <v>19</v>
      </c>
      <c r="AE43" s="40" t="s">
        <v>19</v>
      </c>
      <c r="AF43" s="40" t="s">
        <v>19</v>
      </c>
      <c r="AG43" s="40" t="s">
        <v>19</v>
      </c>
      <c r="AH43" s="40" t="s">
        <v>19</v>
      </c>
      <c r="AI43" s="40" t="s">
        <v>24</v>
      </c>
      <c r="AJ43" s="40" t="s">
        <v>24</v>
      </c>
      <c r="AK43" s="30" t="s">
        <v>20</v>
      </c>
      <c r="AL43" s="30" t="s">
        <v>20</v>
      </c>
      <c r="AM43" s="40" t="s">
        <v>20</v>
      </c>
      <c r="AN43" s="40" t="s">
        <v>20</v>
      </c>
      <c r="AO43" s="40" t="s">
        <v>20</v>
      </c>
      <c r="AP43" s="30" t="s">
        <v>21</v>
      </c>
      <c r="AQ43" s="30" t="s">
        <v>21</v>
      </c>
      <c r="AR43" s="40" t="s">
        <v>21</v>
      </c>
      <c r="AS43" s="40" t="s">
        <v>21</v>
      </c>
      <c r="AT43" s="40" t="s">
        <v>21</v>
      </c>
      <c r="AU43" s="1" t="s">
        <v>22</v>
      </c>
      <c r="AV43" s="1" t="s">
        <v>22</v>
      </c>
      <c r="AW43" s="1" t="s">
        <v>22</v>
      </c>
      <c r="AX43" s="1" t="s">
        <v>22</v>
      </c>
      <c r="AY43" s="1" t="s">
        <v>23</v>
      </c>
      <c r="AZ43" s="1" t="s">
        <v>23</v>
      </c>
      <c r="BA43" s="1" t="s">
        <v>23</v>
      </c>
      <c r="BB43" s="1" t="s">
        <v>23</v>
      </c>
      <c r="BC43" s="34">
        <v>2013</v>
      </c>
    </row>
    <row r="44" spans="1:62" x14ac:dyDescent="0.25">
      <c r="A44" t="s">
        <v>62</v>
      </c>
      <c r="B44" s="39">
        <v>0.29049768518518521</v>
      </c>
      <c r="C44" s="39">
        <v>1.7673611111111109E-2</v>
      </c>
      <c r="D44" s="39">
        <v>1.34375E-2</v>
      </c>
      <c r="E44" s="39">
        <v>3.3425925925925921E-2</v>
      </c>
      <c r="F44" s="39">
        <v>3.4282407407407407E-2</v>
      </c>
      <c r="G44" s="39">
        <v>7.4652777777777776E-2</v>
      </c>
      <c r="H44" s="39">
        <v>4.9780092592592591E-2</v>
      </c>
      <c r="I44" s="39">
        <v>7.7476851851851852E-2</v>
      </c>
      <c r="J44" s="39">
        <v>2.2673611111111113E-2</v>
      </c>
      <c r="K44" s="39">
        <v>7.0104166666666676E-2</v>
      </c>
      <c r="L44" s="39">
        <v>8.1516203703703702E-2</v>
      </c>
      <c r="M44" s="39">
        <v>0.1534375</v>
      </c>
      <c r="N44" s="39">
        <v>7.9456018518518523E-2</v>
      </c>
      <c r="O44" s="39">
        <v>0.10898148148148147</v>
      </c>
      <c r="P44" s="39">
        <v>9.6111111111111105E-2</v>
      </c>
      <c r="Q44" s="39">
        <v>4.1666666666666664E-2</v>
      </c>
      <c r="R44" s="39">
        <v>4.6574074074074073E-2</v>
      </c>
      <c r="S44" s="41">
        <v>0</v>
      </c>
      <c r="T44" s="39">
        <v>7.4247685185185194E-2</v>
      </c>
      <c r="U44" s="39">
        <v>7.1909722222222222E-2</v>
      </c>
      <c r="V44" s="41">
        <v>0</v>
      </c>
      <c r="W44" s="41">
        <v>0</v>
      </c>
      <c r="X44" s="41">
        <v>0</v>
      </c>
      <c r="Y44" s="39">
        <v>4.311342592592593E-2</v>
      </c>
      <c r="Z44" s="39">
        <v>4.1666666666666664E-2</v>
      </c>
      <c r="AA44" s="41">
        <v>0</v>
      </c>
      <c r="AB44" s="41">
        <v>0</v>
      </c>
      <c r="AC44" s="41">
        <v>0</v>
      </c>
      <c r="AD44" s="39">
        <v>0.10570601851851852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39">
        <v>4.8171296296296295E-2</v>
      </c>
      <c r="AL44" s="39">
        <v>4.1550925925925929E-2</v>
      </c>
      <c r="AM44" s="41">
        <v>0</v>
      </c>
      <c r="AN44" s="41">
        <v>0</v>
      </c>
      <c r="AO44" s="41">
        <v>0</v>
      </c>
      <c r="AP44" s="39">
        <v>5.0601851851851849E-2</v>
      </c>
      <c r="AQ44" s="39">
        <v>1.7499999999999998E-2</v>
      </c>
      <c r="AR44" s="41">
        <v>0</v>
      </c>
      <c r="AS44" s="41">
        <v>0</v>
      </c>
      <c r="AT44" s="41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33">
        <v>0</v>
      </c>
      <c r="BA44" s="33">
        <v>0</v>
      </c>
      <c r="BB44" s="33">
        <v>0</v>
      </c>
      <c r="BC44" s="35">
        <f>SUM(B44+C44+D44+E44+F44+G44+H44+I44+J44+K44+L44+M44+N44+O44+P44+Q44+R44+S44+T44+U44+V44+W44+X44+Y44+Z44+AA44+AB44+AC44+AD44+AE44+AF44+AG44+AH44)+(AI44+AJ44+AK44+AL44+AM44+AN44+AO44+AP44+AQ44+AR44+AS44+AT44+AU44+AV44+AW44+AX44+AY44+AZ44+BA44+BB44)</f>
        <v>1.786215277777778</v>
      </c>
    </row>
    <row r="45" spans="1:62" x14ac:dyDescent="0.25">
      <c r="A45" t="s">
        <v>61</v>
      </c>
      <c r="B45" s="30">
        <v>1</v>
      </c>
      <c r="C45" s="30">
        <v>1</v>
      </c>
      <c r="D45" s="30">
        <v>1</v>
      </c>
      <c r="E45" s="30">
        <v>1</v>
      </c>
      <c r="F45" s="30">
        <v>1</v>
      </c>
      <c r="G45" s="30">
        <v>1</v>
      </c>
      <c r="H45" s="30">
        <v>1</v>
      </c>
      <c r="I45" s="30">
        <v>1</v>
      </c>
      <c r="J45" s="30">
        <v>1</v>
      </c>
      <c r="K45" s="30">
        <v>1</v>
      </c>
      <c r="L45" s="30">
        <v>1</v>
      </c>
      <c r="M45" s="30">
        <v>1</v>
      </c>
      <c r="N45" s="30">
        <v>1</v>
      </c>
      <c r="O45" s="30">
        <v>1</v>
      </c>
      <c r="P45" s="30">
        <v>1</v>
      </c>
      <c r="Q45" s="30">
        <v>1</v>
      </c>
      <c r="R45" s="30">
        <v>1</v>
      </c>
      <c r="S45" s="40">
        <v>0</v>
      </c>
      <c r="T45" s="30">
        <v>1</v>
      </c>
      <c r="U45" s="30">
        <v>1</v>
      </c>
      <c r="V45" s="40">
        <v>0</v>
      </c>
      <c r="W45" s="40">
        <v>0</v>
      </c>
      <c r="X45" s="40">
        <v>0</v>
      </c>
      <c r="Y45" s="30">
        <v>1</v>
      </c>
      <c r="Z45" s="30">
        <v>1</v>
      </c>
      <c r="AA45" s="40">
        <v>0</v>
      </c>
      <c r="AB45" s="40">
        <v>0</v>
      </c>
      <c r="AC45" s="40">
        <v>0</v>
      </c>
      <c r="AD45" s="30">
        <v>1</v>
      </c>
      <c r="AE45" s="40">
        <v>0</v>
      </c>
      <c r="AF45" s="40">
        <v>0</v>
      </c>
      <c r="AG45" s="40">
        <v>0</v>
      </c>
      <c r="AH45" s="40">
        <v>0</v>
      </c>
      <c r="AI45" s="40">
        <v>0</v>
      </c>
      <c r="AJ45" s="40">
        <v>0</v>
      </c>
      <c r="AK45" s="30">
        <v>1</v>
      </c>
      <c r="AL45" s="30">
        <v>1</v>
      </c>
      <c r="AM45" s="40">
        <v>0</v>
      </c>
      <c r="AN45" s="40">
        <v>0</v>
      </c>
      <c r="AO45" s="40">
        <v>0</v>
      </c>
      <c r="AP45" s="30">
        <v>1</v>
      </c>
      <c r="AQ45" s="30">
        <v>1</v>
      </c>
      <c r="AR45" s="40">
        <v>0</v>
      </c>
      <c r="AS45" s="40">
        <v>0</v>
      </c>
      <c r="AT45" s="40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44">
        <f>SUM(B45:BB45)</f>
        <v>26</v>
      </c>
    </row>
    <row r="46" spans="1:62" x14ac:dyDescent="0.25">
      <c r="A46" t="s">
        <v>64</v>
      </c>
      <c r="B46" s="30">
        <v>4</v>
      </c>
      <c r="C46" s="30">
        <v>4</v>
      </c>
      <c r="D46" s="30">
        <v>6</v>
      </c>
      <c r="E46" s="30">
        <v>13</v>
      </c>
      <c r="F46" s="30">
        <v>10</v>
      </c>
      <c r="G46" s="30">
        <v>15</v>
      </c>
      <c r="H46" s="30">
        <v>13</v>
      </c>
      <c r="I46" s="30">
        <v>5</v>
      </c>
      <c r="J46" s="30">
        <v>5</v>
      </c>
      <c r="K46" s="30">
        <v>5</v>
      </c>
      <c r="L46" s="30">
        <v>5</v>
      </c>
      <c r="M46" s="30">
        <v>5</v>
      </c>
      <c r="N46" s="30">
        <v>5</v>
      </c>
      <c r="O46" s="30">
        <v>5</v>
      </c>
      <c r="P46" s="30">
        <v>5</v>
      </c>
      <c r="Q46" s="30">
        <v>5</v>
      </c>
      <c r="R46" s="30">
        <v>9</v>
      </c>
      <c r="S46" s="40">
        <v>0</v>
      </c>
      <c r="T46" s="30">
        <v>8</v>
      </c>
      <c r="U46" s="30">
        <v>13</v>
      </c>
      <c r="V46" s="40">
        <v>0</v>
      </c>
      <c r="W46" s="40">
        <v>0</v>
      </c>
      <c r="X46" s="40">
        <v>0</v>
      </c>
      <c r="Y46" s="30">
        <v>8</v>
      </c>
      <c r="Z46" s="30">
        <v>12</v>
      </c>
      <c r="AA46" s="40">
        <v>0</v>
      </c>
      <c r="AB46" s="40">
        <v>0</v>
      </c>
      <c r="AC46" s="40">
        <v>0</v>
      </c>
      <c r="AD46" s="30">
        <v>21</v>
      </c>
      <c r="AE46" s="40">
        <v>0</v>
      </c>
      <c r="AF46" s="40">
        <v>0</v>
      </c>
      <c r="AG46" s="40">
        <v>0</v>
      </c>
      <c r="AH46" s="40">
        <v>0</v>
      </c>
      <c r="AI46" s="40">
        <v>0</v>
      </c>
      <c r="AJ46" s="40">
        <v>0</v>
      </c>
      <c r="AK46" s="30">
        <v>9</v>
      </c>
      <c r="AL46" s="30">
        <v>9</v>
      </c>
      <c r="AM46" s="40">
        <v>0</v>
      </c>
      <c r="AN46" s="40">
        <v>0</v>
      </c>
      <c r="AO46" s="40">
        <v>0</v>
      </c>
      <c r="AP46" s="30">
        <v>9</v>
      </c>
      <c r="AQ46" s="30">
        <v>5</v>
      </c>
      <c r="AR46" s="40">
        <v>0</v>
      </c>
      <c r="AS46" s="40">
        <v>0</v>
      </c>
      <c r="AT46" s="40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44">
        <f>SUM(B46:BB46)</f>
        <v>213</v>
      </c>
    </row>
    <row r="47" spans="1:62" x14ac:dyDescent="0.25">
      <c r="A47" t="s">
        <v>66</v>
      </c>
      <c r="B47" s="39">
        <f>B46*B44</f>
        <v>1.1619907407407408</v>
      </c>
      <c r="C47" s="39">
        <f>C46*C44</f>
        <v>7.0694444444444435E-2</v>
      </c>
      <c r="D47" s="39">
        <f>D46*D44</f>
        <v>8.0625000000000002E-2</v>
      </c>
      <c r="E47" s="39">
        <f t="shared" ref="E47:BB47" si="80">E46*E44</f>
        <v>0.434537037037037</v>
      </c>
      <c r="F47" s="39">
        <f t="shared" si="80"/>
        <v>0.34282407407407406</v>
      </c>
      <c r="G47" s="39">
        <f t="shared" si="80"/>
        <v>1.1197916666666667</v>
      </c>
      <c r="H47" s="39">
        <f t="shared" si="80"/>
        <v>0.64714120370370365</v>
      </c>
      <c r="I47" s="39">
        <f t="shared" si="80"/>
        <v>0.38738425925925923</v>
      </c>
      <c r="J47" s="39">
        <f t="shared" si="80"/>
        <v>0.11336805555555557</v>
      </c>
      <c r="K47" s="39">
        <f t="shared" si="80"/>
        <v>0.35052083333333339</v>
      </c>
      <c r="L47" s="39">
        <f t="shared" si="80"/>
        <v>0.40758101851851852</v>
      </c>
      <c r="M47" s="39">
        <f t="shared" si="80"/>
        <v>0.76718750000000002</v>
      </c>
      <c r="N47" s="39">
        <f t="shared" si="80"/>
        <v>0.39728009259259262</v>
      </c>
      <c r="O47" s="39">
        <f t="shared" si="80"/>
        <v>0.5449074074074074</v>
      </c>
      <c r="P47" s="39">
        <f t="shared" si="80"/>
        <v>0.48055555555555551</v>
      </c>
      <c r="Q47" s="39">
        <f t="shared" si="80"/>
        <v>0.20833333333333331</v>
      </c>
      <c r="R47" s="39">
        <f t="shared" si="80"/>
        <v>0.41916666666666669</v>
      </c>
      <c r="S47" s="41">
        <f t="shared" si="80"/>
        <v>0</v>
      </c>
      <c r="T47" s="39">
        <f t="shared" si="80"/>
        <v>0.59398148148148155</v>
      </c>
      <c r="U47" s="39">
        <f t="shared" si="80"/>
        <v>0.93482638888888892</v>
      </c>
      <c r="V47" s="41">
        <f t="shared" si="80"/>
        <v>0</v>
      </c>
      <c r="W47" s="41">
        <f t="shared" si="80"/>
        <v>0</v>
      </c>
      <c r="X47" s="41">
        <f t="shared" si="80"/>
        <v>0</v>
      </c>
      <c r="Y47" s="39">
        <f t="shared" si="80"/>
        <v>0.34490740740740744</v>
      </c>
      <c r="Z47" s="39">
        <f t="shared" si="80"/>
        <v>0.5</v>
      </c>
      <c r="AA47" s="41">
        <f t="shared" si="80"/>
        <v>0</v>
      </c>
      <c r="AB47" s="41">
        <f t="shared" si="80"/>
        <v>0</v>
      </c>
      <c r="AC47" s="41">
        <f t="shared" si="80"/>
        <v>0</v>
      </c>
      <c r="AD47" s="39">
        <f t="shared" si="80"/>
        <v>2.2198263888888889</v>
      </c>
      <c r="AE47" s="41">
        <f t="shared" si="80"/>
        <v>0</v>
      </c>
      <c r="AF47" s="41">
        <f t="shared" si="80"/>
        <v>0</v>
      </c>
      <c r="AG47" s="41">
        <f t="shared" si="80"/>
        <v>0</v>
      </c>
      <c r="AH47" s="41">
        <f t="shared" si="80"/>
        <v>0</v>
      </c>
      <c r="AI47" s="41">
        <f t="shared" si="80"/>
        <v>0</v>
      </c>
      <c r="AJ47" s="41">
        <f t="shared" si="80"/>
        <v>0</v>
      </c>
      <c r="AK47" s="39">
        <f t="shared" si="80"/>
        <v>0.43354166666666666</v>
      </c>
      <c r="AL47" s="39">
        <f t="shared" si="80"/>
        <v>0.37395833333333334</v>
      </c>
      <c r="AM47" s="41">
        <f t="shared" si="80"/>
        <v>0</v>
      </c>
      <c r="AN47" s="41">
        <f t="shared" si="80"/>
        <v>0</v>
      </c>
      <c r="AO47" s="41">
        <f t="shared" si="80"/>
        <v>0</v>
      </c>
      <c r="AP47" s="39">
        <f t="shared" si="80"/>
        <v>0.45541666666666664</v>
      </c>
      <c r="AQ47" s="39">
        <f t="shared" si="80"/>
        <v>8.7499999999999994E-2</v>
      </c>
      <c r="AR47" s="41">
        <f t="shared" si="80"/>
        <v>0</v>
      </c>
      <c r="AS47" s="41">
        <f t="shared" si="80"/>
        <v>0</v>
      </c>
      <c r="AT47" s="41">
        <f t="shared" si="80"/>
        <v>0</v>
      </c>
      <c r="AU47" s="38">
        <f t="shared" si="80"/>
        <v>0</v>
      </c>
      <c r="AV47" s="38">
        <f t="shared" si="80"/>
        <v>0</v>
      </c>
      <c r="AW47" s="38">
        <f t="shared" si="80"/>
        <v>0</v>
      </c>
      <c r="AX47" s="38">
        <f t="shared" si="80"/>
        <v>0</v>
      </c>
      <c r="AY47" s="38">
        <f t="shared" si="80"/>
        <v>0</v>
      </c>
      <c r="AZ47" s="38">
        <f t="shared" si="80"/>
        <v>0</v>
      </c>
      <c r="BA47" s="38">
        <f t="shared" si="80"/>
        <v>0</v>
      </c>
      <c r="BB47" s="38">
        <f t="shared" si="80"/>
        <v>0</v>
      </c>
      <c r="BC47" s="35">
        <f>SUM(B47+C47+D47+E47+F47+G47+H47+I47+J47+K47+L47+M47+N47+O47+P47+Q47+R47+S47+T47+U47+V47+W47+X47+Y47+Z47+AA47+AB47+AC47+AD47+AE47+AF47+AG47+AH47)+(AI47+AJ47+AK47+AL47+AM47+AN47+AO47+AP47+AQ47+AR47+AS47+AT47+AU47+AV47+AW47+AX47+AY47+AZ47+BA47+BB47)</f>
        <v>13.877847222222218</v>
      </c>
    </row>
    <row r="48" spans="1:62" x14ac:dyDescent="0.25">
      <c r="A48" t="s">
        <v>63</v>
      </c>
      <c r="B48" s="39">
        <v>5.2673611111111109E-2</v>
      </c>
      <c r="C48" s="39">
        <v>3.2951388888888891E-2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39">
        <v>4.4386574074074071E-2</v>
      </c>
      <c r="J48" s="39">
        <v>6.9108796296296293E-2</v>
      </c>
      <c r="K48" s="41">
        <v>0</v>
      </c>
      <c r="L48" s="39">
        <v>4.7569444444444442E-2</v>
      </c>
      <c r="M48" s="39">
        <v>7.9351851851851854E-2</v>
      </c>
      <c r="N48" s="41">
        <v>0</v>
      </c>
      <c r="O48" s="41">
        <v>0</v>
      </c>
      <c r="P48" s="41">
        <v>0</v>
      </c>
      <c r="Q48" s="39">
        <v>4.1666666666666664E-2</v>
      </c>
      <c r="R48" s="39">
        <v>3.5763888888888887E-2</v>
      </c>
      <c r="S48" s="41">
        <v>0</v>
      </c>
      <c r="T48" s="39">
        <v>8.1018518518518517E-2</v>
      </c>
      <c r="U48" s="39">
        <v>8.6689814814814817E-2</v>
      </c>
      <c r="V48" s="41">
        <v>0</v>
      </c>
      <c r="W48" s="41">
        <v>0</v>
      </c>
      <c r="X48" s="41">
        <v>0</v>
      </c>
      <c r="Y48" s="39">
        <v>5.7743055555555554E-2</v>
      </c>
      <c r="Z48" s="39">
        <v>5.9583333333333328E-2</v>
      </c>
      <c r="AA48" s="41">
        <v>0</v>
      </c>
      <c r="AB48" s="41">
        <v>0</v>
      </c>
      <c r="AC48" s="41">
        <v>0</v>
      </c>
      <c r="AD48" s="39">
        <v>0.14173611111111112</v>
      </c>
      <c r="AE48" s="41">
        <v>0</v>
      </c>
      <c r="AF48" s="41">
        <v>0</v>
      </c>
      <c r="AG48" s="41">
        <v>0</v>
      </c>
      <c r="AH48" s="41">
        <v>0</v>
      </c>
      <c r="AI48" s="39">
        <v>8.1539351851851849E-2</v>
      </c>
      <c r="AJ48" s="41">
        <v>0</v>
      </c>
      <c r="AK48" s="39">
        <v>8.6620370370370361E-2</v>
      </c>
      <c r="AL48" s="41">
        <v>0</v>
      </c>
      <c r="AM48" s="41">
        <v>0</v>
      </c>
      <c r="AN48" s="41">
        <v>0</v>
      </c>
      <c r="AO48" s="41">
        <v>0</v>
      </c>
      <c r="AP48" s="39">
        <v>6.6134259259259254E-2</v>
      </c>
      <c r="AQ48" s="39">
        <v>4.6770833333333338E-2</v>
      </c>
      <c r="AR48" s="41">
        <v>0</v>
      </c>
      <c r="AS48" s="41">
        <v>0</v>
      </c>
      <c r="AT48" s="41">
        <v>0</v>
      </c>
      <c r="AU48" s="33">
        <v>0</v>
      </c>
      <c r="AV48" s="33">
        <v>0</v>
      </c>
      <c r="AW48" s="33">
        <v>0</v>
      </c>
      <c r="AX48" s="33">
        <v>0</v>
      </c>
      <c r="AY48" s="33">
        <v>0</v>
      </c>
      <c r="AZ48" s="33">
        <v>0</v>
      </c>
      <c r="BA48" s="33">
        <v>0</v>
      </c>
      <c r="BB48" s="33">
        <v>0</v>
      </c>
      <c r="BC48" s="35">
        <f>SUM(B48+C48+D48+E48+F48+G48+H48+I48+J48+K48+L48+M48+N48+O48+P48+Q48+R48+S48+T48+U48+V48+W48+X48+Y48+Z48+AA48+AB48+AC48+AD48+AE48+AF48+AG48+AH48)+(AI48+AJ48+AK48+AL48+AM48+AN48+AO48+AP48+AQ48+AR48+AS48+AT48+AU48+AV48+AW48+AX48+AY48+AZ48+BA48+BB48)</f>
        <v>1.1113078703703703</v>
      </c>
    </row>
    <row r="49" spans="1:55" x14ac:dyDescent="0.25">
      <c r="A49" t="s">
        <v>61</v>
      </c>
      <c r="B49" s="30">
        <v>1</v>
      </c>
      <c r="C49" s="30">
        <v>1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30">
        <v>1</v>
      </c>
      <c r="J49" s="30">
        <v>1</v>
      </c>
      <c r="K49" s="40">
        <v>0</v>
      </c>
      <c r="L49" s="30">
        <v>1</v>
      </c>
      <c r="M49" s="30">
        <v>1</v>
      </c>
      <c r="N49" s="40">
        <v>0</v>
      </c>
      <c r="O49" s="40">
        <v>0</v>
      </c>
      <c r="P49" s="40">
        <v>0</v>
      </c>
      <c r="Q49" s="30">
        <v>1</v>
      </c>
      <c r="R49" s="30">
        <v>1</v>
      </c>
      <c r="S49" s="40">
        <v>0</v>
      </c>
      <c r="T49" s="30">
        <v>1</v>
      </c>
      <c r="U49" s="30">
        <v>1</v>
      </c>
      <c r="V49" s="40">
        <v>0</v>
      </c>
      <c r="W49" s="40">
        <v>0</v>
      </c>
      <c r="X49" s="40">
        <v>0</v>
      </c>
      <c r="Y49" s="30">
        <v>1</v>
      </c>
      <c r="Z49" s="30">
        <v>1</v>
      </c>
      <c r="AA49" s="40">
        <v>0</v>
      </c>
      <c r="AB49" s="40">
        <v>0</v>
      </c>
      <c r="AC49" s="40">
        <v>0</v>
      </c>
      <c r="AD49" s="30">
        <v>1</v>
      </c>
      <c r="AE49" s="40">
        <v>0</v>
      </c>
      <c r="AF49" s="40">
        <v>0</v>
      </c>
      <c r="AG49" s="40">
        <v>0</v>
      </c>
      <c r="AH49" s="40">
        <v>0</v>
      </c>
      <c r="AI49" s="30">
        <v>1</v>
      </c>
      <c r="AJ49" s="40">
        <v>0</v>
      </c>
      <c r="AK49" s="30">
        <v>1</v>
      </c>
      <c r="AL49" s="40">
        <v>0</v>
      </c>
      <c r="AM49" s="40">
        <v>0</v>
      </c>
      <c r="AN49" s="40">
        <v>0</v>
      </c>
      <c r="AO49" s="40">
        <v>0</v>
      </c>
      <c r="AP49" s="30">
        <v>1</v>
      </c>
      <c r="AQ49" s="30">
        <v>1</v>
      </c>
      <c r="AR49" s="40">
        <v>0</v>
      </c>
      <c r="AS49" s="40">
        <v>0</v>
      </c>
      <c r="AT49" s="40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44">
        <f>SUM(B49:BB49)</f>
        <v>17</v>
      </c>
    </row>
    <row r="50" spans="1:55" x14ac:dyDescent="0.25">
      <c r="A50" t="s">
        <v>64</v>
      </c>
      <c r="B50" s="30">
        <v>6</v>
      </c>
      <c r="C50" s="30">
        <v>4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30">
        <v>5</v>
      </c>
      <c r="J50" s="30">
        <v>5</v>
      </c>
      <c r="K50" s="40">
        <v>0</v>
      </c>
      <c r="L50" s="30">
        <v>5</v>
      </c>
      <c r="M50" s="30">
        <v>5</v>
      </c>
      <c r="N50" s="40">
        <v>0</v>
      </c>
      <c r="O50" s="40">
        <v>0</v>
      </c>
      <c r="P50" s="40">
        <v>0</v>
      </c>
      <c r="Q50" s="30">
        <v>4</v>
      </c>
      <c r="R50" s="30">
        <v>6</v>
      </c>
      <c r="S50" s="40">
        <v>0</v>
      </c>
      <c r="T50" s="30">
        <v>6</v>
      </c>
      <c r="U50" s="30">
        <v>6</v>
      </c>
      <c r="V50" s="40">
        <v>0</v>
      </c>
      <c r="W50" s="40">
        <v>0</v>
      </c>
      <c r="X50" s="40">
        <v>0</v>
      </c>
      <c r="Y50" s="30">
        <v>6</v>
      </c>
      <c r="Z50" s="30">
        <v>12</v>
      </c>
      <c r="AA50" s="40">
        <v>0</v>
      </c>
      <c r="AB50" s="40">
        <v>0</v>
      </c>
      <c r="AC50" s="40">
        <v>0</v>
      </c>
      <c r="AD50" s="30">
        <v>15</v>
      </c>
      <c r="AE50" s="40">
        <v>0</v>
      </c>
      <c r="AF50" s="40">
        <v>0</v>
      </c>
      <c r="AG50" s="40">
        <v>0</v>
      </c>
      <c r="AH50" s="40">
        <v>0</v>
      </c>
      <c r="AI50" s="30">
        <v>11</v>
      </c>
      <c r="AJ50" s="40">
        <v>0</v>
      </c>
      <c r="AK50" s="30">
        <v>6</v>
      </c>
      <c r="AL50" s="40">
        <v>0</v>
      </c>
      <c r="AM50" s="40">
        <v>0</v>
      </c>
      <c r="AN50" s="40">
        <v>0</v>
      </c>
      <c r="AO50" s="40">
        <v>0</v>
      </c>
      <c r="AP50" s="30">
        <v>6</v>
      </c>
      <c r="AQ50" s="30">
        <v>8</v>
      </c>
      <c r="AR50" s="40">
        <v>0</v>
      </c>
      <c r="AS50" s="40">
        <v>0</v>
      </c>
      <c r="AT50" s="40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44">
        <f>SUM(B50:BB50)</f>
        <v>116</v>
      </c>
    </row>
    <row r="51" spans="1:55" x14ac:dyDescent="0.25">
      <c r="A51" t="s">
        <v>67</v>
      </c>
      <c r="B51" s="39">
        <f t="shared" ref="B51:AY51" si="81">B50*B48</f>
        <v>0.31604166666666667</v>
      </c>
      <c r="C51" s="39">
        <f t="shared" ref="C51:F51" si="82">C50*C48</f>
        <v>0.13180555555555556</v>
      </c>
      <c r="D51" s="41">
        <f t="shared" si="82"/>
        <v>0</v>
      </c>
      <c r="E51" s="41">
        <f t="shared" si="82"/>
        <v>0</v>
      </c>
      <c r="F51" s="41">
        <f t="shared" si="82"/>
        <v>0</v>
      </c>
      <c r="G51" s="41">
        <f t="shared" si="81"/>
        <v>0</v>
      </c>
      <c r="H51" s="41">
        <f t="shared" ref="H51:J51" si="83">H50*H48</f>
        <v>0</v>
      </c>
      <c r="I51" s="39">
        <f t="shared" si="83"/>
        <v>0.22193287037037035</v>
      </c>
      <c r="J51" s="39">
        <f t="shared" si="83"/>
        <v>0.34554398148148147</v>
      </c>
      <c r="K51" s="41">
        <f t="shared" si="81"/>
        <v>0</v>
      </c>
      <c r="L51" s="39">
        <f t="shared" ref="L51:O51" si="84">L50*L48</f>
        <v>0.23784722222222221</v>
      </c>
      <c r="M51" s="39">
        <f t="shared" si="84"/>
        <v>0.39675925925925926</v>
      </c>
      <c r="N51" s="41">
        <f t="shared" si="84"/>
        <v>0</v>
      </c>
      <c r="O51" s="41">
        <f t="shared" si="84"/>
        <v>0</v>
      </c>
      <c r="P51" s="41">
        <f t="shared" si="81"/>
        <v>0</v>
      </c>
      <c r="Q51" s="39">
        <f t="shared" ref="Q51:S51" si="85">Q50*Q48</f>
        <v>0.16666666666666666</v>
      </c>
      <c r="R51" s="39">
        <f t="shared" si="85"/>
        <v>0.21458333333333332</v>
      </c>
      <c r="S51" s="41">
        <f t="shared" si="85"/>
        <v>0</v>
      </c>
      <c r="T51" s="39">
        <f t="shared" si="81"/>
        <v>0.4861111111111111</v>
      </c>
      <c r="U51" s="39">
        <f t="shared" ref="U51:X51" si="86">U50*U48</f>
        <v>0.52013888888888893</v>
      </c>
      <c r="V51" s="41">
        <f t="shared" si="86"/>
        <v>0</v>
      </c>
      <c r="W51" s="41">
        <f t="shared" si="86"/>
        <v>0</v>
      </c>
      <c r="X51" s="41">
        <f t="shared" si="86"/>
        <v>0</v>
      </c>
      <c r="Y51" s="39">
        <f t="shared" si="81"/>
        <v>0.34645833333333331</v>
      </c>
      <c r="Z51" s="39">
        <f t="shared" ref="Z51:AC51" si="87">Z50*Z48</f>
        <v>0.71499999999999997</v>
      </c>
      <c r="AA51" s="41">
        <f t="shared" si="87"/>
        <v>0</v>
      </c>
      <c r="AB51" s="41">
        <f t="shared" si="87"/>
        <v>0</v>
      </c>
      <c r="AC51" s="41">
        <f t="shared" si="87"/>
        <v>0</v>
      </c>
      <c r="AD51" s="39">
        <f t="shared" si="81"/>
        <v>2.1260416666666666</v>
      </c>
      <c r="AE51" s="41">
        <f t="shared" ref="AE51:AH51" si="88">AE50*AE48</f>
        <v>0</v>
      </c>
      <c r="AF51" s="41">
        <f t="shared" si="88"/>
        <v>0</v>
      </c>
      <c r="AG51" s="41">
        <f t="shared" si="88"/>
        <v>0</v>
      </c>
      <c r="AH51" s="41">
        <f t="shared" si="88"/>
        <v>0</v>
      </c>
      <c r="AI51" s="39">
        <f t="shared" si="81"/>
        <v>0.89693287037037028</v>
      </c>
      <c r="AJ51" s="41">
        <f t="shared" ref="AJ51" si="89">AJ50*AJ48</f>
        <v>0</v>
      </c>
      <c r="AK51" s="39">
        <f t="shared" si="81"/>
        <v>0.5197222222222222</v>
      </c>
      <c r="AL51" s="41">
        <f t="shared" ref="AL51:AO51" si="90">AL50*AL48</f>
        <v>0</v>
      </c>
      <c r="AM51" s="41">
        <f t="shared" si="90"/>
        <v>0</v>
      </c>
      <c r="AN51" s="41">
        <f t="shared" si="90"/>
        <v>0</v>
      </c>
      <c r="AO51" s="41">
        <f t="shared" si="90"/>
        <v>0</v>
      </c>
      <c r="AP51" s="39">
        <f t="shared" si="81"/>
        <v>0.39680555555555552</v>
      </c>
      <c r="AQ51" s="39">
        <f t="shared" ref="AQ51:AT51" si="91">AQ50*AQ48</f>
        <v>0.3741666666666667</v>
      </c>
      <c r="AR51" s="41">
        <f t="shared" si="91"/>
        <v>0</v>
      </c>
      <c r="AS51" s="41">
        <f t="shared" si="91"/>
        <v>0</v>
      </c>
      <c r="AT51" s="41">
        <f t="shared" si="91"/>
        <v>0</v>
      </c>
      <c r="AU51" s="33">
        <f t="shared" si="81"/>
        <v>0</v>
      </c>
      <c r="AV51" s="33">
        <f t="shared" ref="AV51:AX51" si="92">AV50*AV48</f>
        <v>0</v>
      </c>
      <c r="AW51" s="33">
        <f t="shared" si="92"/>
        <v>0</v>
      </c>
      <c r="AX51" s="33">
        <f t="shared" si="92"/>
        <v>0</v>
      </c>
      <c r="AY51" s="33">
        <f t="shared" si="81"/>
        <v>0</v>
      </c>
      <c r="AZ51" s="33">
        <f t="shared" ref="AZ51:BB51" si="93">AZ50*AZ48</f>
        <v>0</v>
      </c>
      <c r="BA51" s="33">
        <f t="shared" si="93"/>
        <v>0</v>
      </c>
      <c r="BB51" s="33">
        <f t="shared" si="93"/>
        <v>0</v>
      </c>
      <c r="BC51" s="35">
        <f>SUM(B51+C51+D51+E51+F51+G51+H51+I51+J51+K51+L51+M51+N51+O51+P51+Q51+R51+S51+T51+U51+V51+W51+X51+Y51+Z51+AA51+AB51+AC51+AD51+AE51+AF51+AG51+AH51)+(AI51+AJ51+AK51+AL51+AM51+AN51+AO51+AP51+AQ51+AR51+AS51+AT51+AU51+AV51+AW51+AX51+AY51+AZ51+BA51+BB51)</f>
        <v>8.4125578703703709</v>
      </c>
    </row>
    <row r="52" spans="1:55" x14ac:dyDescent="0.25">
      <c r="B52" s="42">
        <v>2014</v>
      </c>
      <c r="C52" s="42">
        <v>2014</v>
      </c>
      <c r="D52" s="42">
        <v>2014</v>
      </c>
      <c r="E52" s="42">
        <v>2014</v>
      </c>
      <c r="F52" s="42">
        <v>2014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5" x14ac:dyDescent="0.25">
      <c r="B53" s="1" t="s">
        <v>13</v>
      </c>
      <c r="C53" s="1" t="s">
        <v>13</v>
      </c>
      <c r="D53" s="1" t="s">
        <v>13</v>
      </c>
      <c r="E53" s="1" t="s">
        <v>13</v>
      </c>
      <c r="F53" s="1" t="s">
        <v>13</v>
      </c>
      <c r="G53" s="1" t="s">
        <v>14</v>
      </c>
      <c r="H53" s="1" t="s">
        <v>14</v>
      </c>
      <c r="I53" s="1" t="s">
        <v>14</v>
      </c>
      <c r="J53" s="1" t="s">
        <v>14</v>
      </c>
      <c r="K53" s="1" t="s">
        <v>27</v>
      </c>
      <c r="L53" s="1" t="s">
        <v>27</v>
      </c>
      <c r="M53" s="1" t="s">
        <v>27</v>
      </c>
      <c r="N53" s="1" t="s">
        <v>27</v>
      </c>
      <c r="O53" s="1" t="s">
        <v>27</v>
      </c>
      <c r="P53" s="1" t="s">
        <v>28</v>
      </c>
      <c r="Q53" s="1" t="s">
        <v>28</v>
      </c>
      <c r="R53" s="1" t="s">
        <v>28</v>
      </c>
      <c r="S53" s="1" t="s">
        <v>28</v>
      </c>
      <c r="T53" s="1" t="s">
        <v>17</v>
      </c>
      <c r="U53" s="1" t="s">
        <v>17</v>
      </c>
      <c r="V53" s="1" t="s">
        <v>17</v>
      </c>
      <c r="W53" s="1" t="s">
        <v>17</v>
      </c>
      <c r="X53" s="1" t="s">
        <v>17</v>
      </c>
      <c r="Y53" s="1" t="s">
        <v>18</v>
      </c>
      <c r="Z53" s="1" t="s">
        <v>18</v>
      </c>
      <c r="AA53" s="1" t="s">
        <v>18</v>
      </c>
      <c r="AB53" s="1" t="s">
        <v>18</v>
      </c>
      <c r="AC53" s="1" t="s">
        <v>18</v>
      </c>
      <c r="AD53" s="1" t="s">
        <v>19</v>
      </c>
      <c r="AE53" s="1" t="s">
        <v>19</v>
      </c>
      <c r="AF53" s="1" t="s">
        <v>19</v>
      </c>
      <c r="AG53" s="1" t="s">
        <v>19</v>
      </c>
      <c r="AH53" s="1" t="s">
        <v>19</v>
      </c>
      <c r="AI53" s="1" t="s">
        <v>24</v>
      </c>
      <c r="AJ53" s="1" t="s">
        <v>24</v>
      </c>
      <c r="AK53" s="1" t="s">
        <v>20</v>
      </c>
      <c r="AL53" s="1" t="s">
        <v>20</v>
      </c>
      <c r="AM53" s="1" t="s">
        <v>20</v>
      </c>
      <c r="AN53" s="1" t="s">
        <v>20</v>
      </c>
      <c r="AO53" s="1" t="s">
        <v>20</v>
      </c>
      <c r="AP53" s="1" t="s">
        <v>21</v>
      </c>
      <c r="AQ53" s="1" t="s">
        <v>21</v>
      </c>
      <c r="AR53" s="1" t="s">
        <v>21</v>
      </c>
      <c r="AS53" s="1" t="s">
        <v>21</v>
      </c>
      <c r="AT53" s="1" t="s">
        <v>21</v>
      </c>
      <c r="AU53" s="1" t="s">
        <v>22</v>
      </c>
      <c r="AV53" s="1" t="s">
        <v>22</v>
      </c>
      <c r="AW53" s="1" t="s">
        <v>22</v>
      </c>
      <c r="AX53" s="1" t="s">
        <v>22</v>
      </c>
      <c r="AY53" s="1" t="s">
        <v>23</v>
      </c>
      <c r="AZ53" s="1" t="s">
        <v>23</v>
      </c>
      <c r="BA53" s="1" t="s">
        <v>23</v>
      </c>
      <c r="BB53" s="1" t="s">
        <v>23</v>
      </c>
      <c r="BC53" s="34">
        <v>2014</v>
      </c>
    </row>
    <row r="54" spans="1:55" x14ac:dyDescent="0.25">
      <c r="A54" t="s">
        <v>62</v>
      </c>
      <c r="B54" s="33">
        <v>0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33">
        <v>0</v>
      </c>
      <c r="AS54" s="33">
        <v>0</v>
      </c>
      <c r="AT54" s="33">
        <v>0</v>
      </c>
      <c r="AU54" s="33">
        <v>0</v>
      </c>
      <c r="AV54" s="33">
        <v>0</v>
      </c>
      <c r="AW54" s="33">
        <v>0</v>
      </c>
      <c r="AX54" s="33">
        <v>0</v>
      </c>
      <c r="AY54" s="33">
        <v>0</v>
      </c>
      <c r="AZ54" s="33">
        <v>0</v>
      </c>
      <c r="BA54" s="33">
        <v>0</v>
      </c>
      <c r="BB54" s="33">
        <v>0</v>
      </c>
      <c r="BC54" s="35">
        <f>SUM(B54+C54+D54+E54+F54+G54+H54+I54+J54+K54+L54+M54+N54+O54+P54+Q54+R54+S54+T54+U54+V54+W54+X54+Y54+Z54+AA54+AB54+AC54+AD54+AE54+AF54+AG54+AH54)+(AI54+AJ54+AK54+AL54+AM54+AN54+AO54+AP54+AQ54+AR54+AS54+AT54+AU54+AV54+AW54+AX54+AY54+AZ54+BA54+BB54)</f>
        <v>0</v>
      </c>
    </row>
    <row r="55" spans="1:55" x14ac:dyDescent="0.25">
      <c r="A55" t="s">
        <v>61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44">
        <f>SUM(B55:BB55)</f>
        <v>0</v>
      </c>
    </row>
    <row r="56" spans="1:55" x14ac:dyDescent="0.25">
      <c r="A56" t="s">
        <v>64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44">
        <f>SUM(B56:BB56)</f>
        <v>0</v>
      </c>
    </row>
    <row r="57" spans="1:55" x14ac:dyDescent="0.25">
      <c r="A57" t="s">
        <v>66</v>
      </c>
      <c r="B57" s="33">
        <v>0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f t="shared" ref="K57:AY57" si="94">K56*K54</f>
        <v>0</v>
      </c>
      <c r="L57" s="33">
        <f t="shared" ref="L57:O57" si="95">L56*L54</f>
        <v>0</v>
      </c>
      <c r="M57" s="33">
        <f t="shared" si="95"/>
        <v>0</v>
      </c>
      <c r="N57" s="33">
        <f t="shared" si="95"/>
        <v>0</v>
      </c>
      <c r="O57" s="33">
        <f t="shared" si="95"/>
        <v>0</v>
      </c>
      <c r="P57" s="33">
        <f t="shared" si="94"/>
        <v>0</v>
      </c>
      <c r="Q57" s="33">
        <f t="shared" ref="Q57:S57" si="96">Q56*Q54</f>
        <v>0</v>
      </c>
      <c r="R57" s="33">
        <f t="shared" si="96"/>
        <v>0</v>
      </c>
      <c r="S57" s="33">
        <f t="shared" si="96"/>
        <v>0</v>
      </c>
      <c r="T57" s="33">
        <f t="shared" si="94"/>
        <v>0</v>
      </c>
      <c r="U57" s="33">
        <f t="shared" ref="U57:X57" si="97">U56*U54</f>
        <v>0</v>
      </c>
      <c r="V57" s="33">
        <f t="shared" si="97"/>
        <v>0</v>
      </c>
      <c r="W57" s="33">
        <f t="shared" si="97"/>
        <v>0</v>
      </c>
      <c r="X57" s="33">
        <f t="shared" si="97"/>
        <v>0</v>
      </c>
      <c r="Y57" s="33">
        <f t="shared" si="94"/>
        <v>0</v>
      </c>
      <c r="Z57" s="33">
        <f t="shared" ref="Z57:AC57" si="98">Z56*Z54</f>
        <v>0</v>
      </c>
      <c r="AA57" s="33">
        <f t="shared" si="98"/>
        <v>0</v>
      </c>
      <c r="AB57" s="33">
        <f t="shared" si="98"/>
        <v>0</v>
      </c>
      <c r="AC57" s="33">
        <f t="shared" si="98"/>
        <v>0</v>
      </c>
      <c r="AD57" s="33">
        <f t="shared" si="94"/>
        <v>0</v>
      </c>
      <c r="AE57" s="33">
        <f t="shared" ref="AE57:AH57" si="99">AE56*AE54</f>
        <v>0</v>
      </c>
      <c r="AF57" s="33">
        <f t="shared" si="99"/>
        <v>0</v>
      </c>
      <c r="AG57" s="33">
        <f t="shared" si="99"/>
        <v>0</v>
      </c>
      <c r="AH57" s="33">
        <f t="shared" si="99"/>
        <v>0</v>
      </c>
      <c r="AI57" s="33">
        <f t="shared" si="94"/>
        <v>0</v>
      </c>
      <c r="AJ57" s="33">
        <f t="shared" ref="AJ57" si="100">AJ56*AJ54</f>
        <v>0</v>
      </c>
      <c r="AK57" s="33">
        <f t="shared" si="94"/>
        <v>0</v>
      </c>
      <c r="AL57" s="33">
        <f t="shared" ref="AL57:AO57" si="101">AL56*AL54</f>
        <v>0</v>
      </c>
      <c r="AM57" s="33">
        <f t="shared" si="101"/>
        <v>0</v>
      </c>
      <c r="AN57" s="33">
        <f t="shared" si="101"/>
        <v>0</v>
      </c>
      <c r="AO57" s="33">
        <f t="shared" si="101"/>
        <v>0</v>
      </c>
      <c r="AP57" s="33">
        <f t="shared" si="94"/>
        <v>0</v>
      </c>
      <c r="AQ57" s="33">
        <f t="shared" ref="AQ57:AT57" si="102">AQ56*AQ54</f>
        <v>0</v>
      </c>
      <c r="AR57" s="33">
        <f t="shared" si="102"/>
        <v>0</v>
      </c>
      <c r="AS57" s="33">
        <f t="shared" si="102"/>
        <v>0</v>
      </c>
      <c r="AT57" s="33">
        <f t="shared" si="102"/>
        <v>0</v>
      </c>
      <c r="AU57" s="33">
        <f t="shared" si="94"/>
        <v>0</v>
      </c>
      <c r="AV57" s="33">
        <f t="shared" ref="AV57:AX57" si="103">AV56*AV54</f>
        <v>0</v>
      </c>
      <c r="AW57" s="33">
        <f t="shared" si="103"/>
        <v>0</v>
      </c>
      <c r="AX57" s="33">
        <f t="shared" si="103"/>
        <v>0</v>
      </c>
      <c r="AY57" s="33">
        <f t="shared" si="94"/>
        <v>0</v>
      </c>
      <c r="AZ57" s="33">
        <f t="shared" ref="AZ57:BB57" si="104">AZ56*AZ54</f>
        <v>0</v>
      </c>
      <c r="BA57" s="33">
        <f t="shared" si="104"/>
        <v>0</v>
      </c>
      <c r="BB57" s="33">
        <f t="shared" si="104"/>
        <v>0</v>
      </c>
      <c r="BC57" s="35">
        <f>SUM(B57+C57+D57+E57+F57+G57+H57+I57+J57+K57+L57+M57+N57+O57+P57+Q57+R57+S57+T57+U57+V57+W57+X57+Y57+Z57+AA57+AB57+AC57+AD57+AE57+AF57+AG57+AH57)+(AI57+AJ57+AK57+AL57+AM57+AN57+AO57+AP57+AQ57+AR57+AS57+AT57+AU57+AV57+AW57+AX57+AY57+AZ57+BA57+BB57)</f>
        <v>0</v>
      </c>
    </row>
    <row r="58" spans="1:55" x14ac:dyDescent="0.25">
      <c r="A58" t="s">
        <v>63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33">
        <v>0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33">
        <v>0</v>
      </c>
      <c r="BA58" s="33">
        <v>0</v>
      </c>
      <c r="BB58" s="33">
        <v>0</v>
      </c>
      <c r="BC58" s="35">
        <f>SUM(B58+C58+D58+E58+F58+G58+H58+I58+J58+K58+L58+M58+N58+O58+P58+Q58+R58+S58+T58+U58+V58+W58+X58+Y58+Z58+AA58+AB58+AC58+AD58+AE58+AF58+AG58+AH58)+(AI58+AJ58+AK58+AL58+AM58+AN58+AO58+AP58+AQ58+AR58+AS58+AT58+AU58+AV58+AW58+AX58+AY58+AZ58+BA58+BB58)</f>
        <v>0</v>
      </c>
    </row>
    <row r="59" spans="1:55" x14ac:dyDescent="0.25">
      <c r="A59" t="s">
        <v>61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44">
        <f>SUM(B59:BB59)</f>
        <v>0</v>
      </c>
    </row>
    <row r="60" spans="1:55" x14ac:dyDescent="0.25">
      <c r="A60" t="s">
        <v>64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44">
        <f>SUM(B60:BB60)</f>
        <v>0</v>
      </c>
    </row>
    <row r="61" spans="1:55" x14ac:dyDescent="0.25">
      <c r="A61" t="s">
        <v>67</v>
      </c>
      <c r="B61" s="33">
        <f t="shared" ref="B61:AY61" si="105">B60*B58</f>
        <v>0</v>
      </c>
      <c r="C61" s="33">
        <f t="shared" ref="C61:F61" si="106">C60*C58</f>
        <v>0</v>
      </c>
      <c r="D61" s="33">
        <f t="shared" si="106"/>
        <v>0</v>
      </c>
      <c r="E61" s="33">
        <f t="shared" si="106"/>
        <v>0</v>
      </c>
      <c r="F61" s="33">
        <f t="shared" si="106"/>
        <v>0</v>
      </c>
      <c r="G61" s="33">
        <f t="shared" si="105"/>
        <v>0</v>
      </c>
      <c r="H61" s="33">
        <f t="shared" ref="H61:J61" si="107">H60*H58</f>
        <v>0</v>
      </c>
      <c r="I61" s="33">
        <f t="shared" si="107"/>
        <v>0</v>
      </c>
      <c r="J61" s="33">
        <f t="shared" si="107"/>
        <v>0</v>
      </c>
      <c r="K61" s="33">
        <f t="shared" si="105"/>
        <v>0</v>
      </c>
      <c r="L61" s="33">
        <f t="shared" ref="L61:O61" si="108">L60*L58</f>
        <v>0</v>
      </c>
      <c r="M61" s="33">
        <f t="shared" si="108"/>
        <v>0</v>
      </c>
      <c r="N61" s="33">
        <f t="shared" si="108"/>
        <v>0</v>
      </c>
      <c r="O61" s="33">
        <f t="shared" si="108"/>
        <v>0</v>
      </c>
      <c r="P61" s="33">
        <f t="shared" si="105"/>
        <v>0</v>
      </c>
      <c r="Q61" s="33">
        <f t="shared" ref="Q61:S61" si="109">Q60*Q58</f>
        <v>0</v>
      </c>
      <c r="R61" s="33">
        <f t="shared" si="109"/>
        <v>0</v>
      </c>
      <c r="S61" s="33">
        <f t="shared" si="109"/>
        <v>0</v>
      </c>
      <c r="T61" s="33">
        <f t="shared" si="105"/>
        <v>0</v>
      </c>
      <c r="U61" s="33">
        <f t="shared" ref="U61:X61" si="110">U60*U58</f>
        <v>0</v>
      </c>
      <c r="V61" s="33">
        <f t="shared" si="110"/>
        <v>0</v>
      </c>
      <c r="W61" s="33">
        <f t="shared" si="110"/>
        <v>0</v>
      </c>
      <c r="X61" s="33">
        <f t="shared" si="110"/>
        <v>0</v>
      </c>
      <c r="Y61" s="33">
        <f t="shared" si="105"/>
        <v>0</v>
      </c>
      <c r="Z61" s="33">
        <f t="shared" ref="Z61:AC61" si="111">Z60*Z58</f>
        <v>0</v>
      </c>
      <c r="AA61" s="33">
        <f t="shared" si="111"/>
        <v>0</v>
      </c>
      <c r="AB61" s="33">
        <f t="shared" si="111"/>
        <v>0</v>
      </c>
      <c r="AC61" s="33">
        <f t="shared" si="111"/>
        <v>0</v>
      </c>
      <c r="AD61" s="33">
        <f t="shared" si="105"/>
        <v>0</v>
      </c>
      <c r="AE61" s="33">
        <f t="shared" ref="AE61:AH61" si="112">AE60*AE58</f>
        <v>0</v>
      </c>
      <c r="AF61" s="33">
        <f t="shared" si="112"/>
        <v>0</v>
      </c>
      <c r="AG61" s="33">
        <f t="shared" si="112"/>
        <v>0</v>
      </c>
      <c r="AH61" s="33">
        <f t="shared" si="112"/>
        <v>0</v>
      </c>
      <c r="AI61" s="33">
        <f t="shared" si="105"/>
        <v>0</v>
      </c>
      <c r="AJ61" s="33">
        <f t="shared" ref="AJ61" si="113">AJ60*AJ58</f>
        <v>0</v>
      </c>
      <c r="AK61" s="33">
        <f t="shared" si="105"/>
        <v>0</v>
      </c>
      <c r="AL61" s="33">
        <f t="shared" ref="AL61:AO61" si="114">AL60*AL58</f>
        <v>0</v>
      </c>
      <c r="AM61" s="33">
        <f t="shared" si="114"/>
        <v>0</v>
      </c>
      <c r="AN61" s="33">
        <f t="shared" si="114"/>
        <v>0</v>
      </c>
      <c r="AO61" s="33">
        <f t="shared" si="114"/>
        <v>0</v>
      </c>
      <c r="AP61" s="33">
        <f t="shared" si="105"/>
        <v>0</v>
      </c>
      <c r="AQ61" s="33">
        <f t="shared" ref="AQ61:AT61" si="115">AQ60*AQ58</f>
        <v>0</v>
      </c>
      <c r="AR61" s="33">
        <f t="shared" si="115"/>
        <v>0</v>
      </c>
      <c r="AS61" s="33">
        <f t="shared" si="115"/>
        <v>0</v>
      </c>
      <c r="AT61" s="33">
        <f t="shared" si="115"/>
        <v>0</v>
      </c>
      <c r="AU61" s="33">
        <f t="shared" si="105"/>
        <v>0</v>
      </c>
      <c r="AV61" s="33">
        <f t="shared" ref="AV61:AX61" si="116">AV60*AV58</f>
        <v>0</v>
      </c>
      <c r="AW61" s="33">
        <f t="shared" si="116"/>
        <v>0</v>
      </c>
      <c r="AX61" s="33">
        <f t="shared" si="116"/>
        <v>0</v>
      </c>
      <c r="AY61" s="33">
        <f t="shared" si="105"/>
        <v>0</v>
      </c>
      <c r="AZ61" s="33">
        <f t="shared" ref="AZ61:BB61" si="117">AZ60*AZ58</f>
        <v>0</v>
      </c>
      <c r="BA61" s="33">
        <f t="shared" si="117"/>
        <v>0</v>
      </c>
      <c r="BB61" s="33">
        <f t="shared" si="117"/>
        <v>0</v>
      </c>
      <c r="BC61" s="35">
        <f>SUM(B61+C61+D61+E61+F61+G61+H61+I61+J61+K61+L61+M61+N61+O61+P61+Q61+R61+S61+T61+U61+V61+W61+X61+Y61+Z61+AA61+AB61+AC61+AD61+AE61+AF61+AG61+AH61)+(AI61+AJ61+AK61+AL61+AM61+AN61+AO61+AP61+AQ61+AR61+AS61+AT61+AU61+AV61+AW61+AX61+AY61+AZ61+BA61+BB61)</f>
        <v>0</v>
      </c>
    </row>
    <row r="62" spans="1:55" x14ac:dyDescent="0.25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5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5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2"/>
      <c r="Q72" s="22"/>
      <c r="R72" s="22"/>
      <c r="S72" s="22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2"/>
      <c r="Q73" s="22"/>
      <c r="R73" s="22"/>
      <c r="S73" s="22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2"/>
      <c r="Q74" s="22"/>
      <c r="R74" s="22"/>
      <c r="S74" s="22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2"/>
      <c r="Q75" s="22"/>
      <c r="R75" s="22"/>
      <c r="S75" s="22"/>
      <c r="T75" s="1"/>
      <c r="U75" s="1"/>
      <c r="V75" s="1"/>
      <c r="W75" s="1"/>
      <c r="X75" s="1"/>
      <c r="Y75" s="1"/>
      <c r="Z75" s="1"/>
      <c r="AA75" s="1"/>
      <c r="AB75" s="1"/>
      <c r="AC75" s="1"/>
    </row>
  </sheetData>
  <pageMargins left="0.7" right="0.2" top="1" bottom="0.5" header="0.3" footer="0.3"/>
  <pageSetup scale="62" orientation="landscape" r:id="rId1"/>
  <ignoredErrors>
    <ignoredError sqref="BI4:BI5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6"/>
  <sheetViews>
    <sheetView workbookViewId="0">
      <selection sqref="A1:K38"/>
    </sheetView>
  </sheetViews>
  <sheetFormatPr defaultColWidth="8.85546875" defaultRowHeight="15" x14ac:dyDescent="0.25"/>
  <cols>
    <col min="1" max="1" width="23.7109375" customWidth="1"/>
    <col min="2" max="2" width="13.140625" customWidth="1"/>
    <col min="3" max="3" width="23.42578125" customWidth="1"/>
    <col min="4" max="4" width="22.28515625" customWidth="1"/>
    <col min="5" max="5" width="19" style="1" customWidth="1"/>
    <col min="6" max="6" width="18.28515625" style="1" customWidth="1"/>
  </cols>
  <sheetData>
    <row r="2" spans="1:6" x14ac:dyDescent="0.25">
      <c r="A2" s="8" t="s">
        <v>54</v>
      </c>
      <c r="B2" s="8" t="s">
        <v>36</v>
      </c>
      <c r="C2" s="14" t="s">
        <v>80</v>
      </c>
      <c r="D2" s="14" t="s">
        <v>81</v>
      </c>
      <c r="E2" s="14" t="s">
        <v>82</v>
      </c>
      <c r="F2" s="14" t="s">
        <v>83</v>
      </c>
    </row>
    <row r="3" spans="1:6" x14ac:dyDescent="0.25">
      <c r="A3" s="16">
        <v>655855</v>
      </c>
      <c r="B3" s="8">
        <v>2014</v>
      </c>
      <c r="C3" s="50">
        <f>A3/4</f>
        <v>163963.75</v>
      </c>
      <c r="D3" s="50">
        <f>A3/4</f>
        <v>163963.75</v>
      </c>
      <c r="E3" s="51">
        <f>A3/4</f>
        <v>163963.75</v>
      </c>
      <c r="F3" s="51">
        <f>A3/4</f>
        <v>163963.75</v>
      </c>
    </row>
    <row r="4" spans="1:6" x14ac:dyDescent="0.25">
      <c r="A4" s="16">
        <v>668972</v>
      </c>
      <c r="B4" s="8">
        <v>2015</v>
      </c>
      <c r="C4" s="50">
        <f t="shared" ref="C4:C12" si="0">A4/4</f>
        <v>167243</v>
      </c>
      <c r="D4" s="50">
        <f t="shared" ref="D4:D12" si="1">A4/4</f>
        <v>167243</v>
      </c>
      <c r="E4" s="51">
        <f t="shared" ref="E4:E12" si="2">A4/4</f>
        <v>167243</v>
      </c>
      <c r="F4" s="51">
        <f t="shared" ref="F4:F12" si="3">A4/4</f>
        <v>167243</v>
      </c>
    </row>
    <row r="5" spans="1:6" x14ac:dyDescent="0.25">
      <c r="A5" s="16">
        <v>682352</v>
      </c>
      <c r="B5" s="8">
        <v>2016</v>
      </c>
      <c r="C5" s="50">
        <f t="shared" si="0"/>
        <v>170588</v>
      </c>
      <c r="D5" s="50">
        <f t="shared" si="1"/>
        <v>170588</v>
      </c>
      <c r="E5" s="51">
        <f t="shared" si="2"/>
        <v>170588</v>
      </c>
      <c r="F5" s="51">
        <f t="shared" si="3"/>
        <v>170588</v>
      </c>
    </row>
    <row r="6" spans="1:6" x14ac:dyDescent="0.25">
      <c r="A6" s="16">
        <v>695999</v>
      </c>
      <c r="B6" s="8">
        <v>2017</v>
      </c>
      <c r="C6" s="50">
        <f t="shared" si="0"/>
        <v>173999.75</v>
      </c>
      <c r="D6" s="50">
        <f t="shared" si="1"/>
        <v>173999.75</v>
      </c>
      <c r="E6" s="51">
        <f t="shared" si="2"/>
        <v>173999.75</v>
      </c>
      <c r="F6" s="51">
        <f t="shared" si="3"/>
        <v>173999.75</v>
      </c>
    </row>
    <row r="7" spans="1:6" x14ac:dyDescent="0.25">
      <c r="A7" s="16">
        <v>709919</v>
      </c>
      <c r="B7" s="8">
        <v>2018</v>
      </c>
      <c r="C7" s="50">
        <f t="shared" si="0"/>
        <v>177479.75</v>
      </c>
      <c r="D7" s="50">
        <f t="shared" si="1"/>
        <v>177479.75</v>
      </c>
      <c r="E7" s="51">
        <f t="shared" si="2"/>
        <v>177479.75</v>
      </c>
      <c r="F7" s="51">
        <f t="shared" si="3"/>
        <v>177479.75</v>
      </c>
    </row>
    <row r="8" spans="1:6" x14ac:dyDescent="0.25">
      <c r="A8" s="16">
        <v>724117</v>
      </c>
      <c r="B8" s="8">
        <v>2019</v>
      </c>
      <c r="C8" s="50">
        <f t="shared" si="0"/>
        <v>181029.25</v>
      </c>
      <c r="D8" s="50">
        <f t="shared" si="1"/>
        <v>181029.25</v>
      </c>
      <c r="E8" s="51">
        <f t="shared" si="2"/>
        <v>181029.25</v>
      </c>
      <c r="F8" s="51">
        <f t="shared" si="3"/>
        <v>181029.25</v>
      </c>
    </row>
    <row r="9" spans="1:6" x14ac:dyDescent="0.25">
      <c r="A9" s="16">
        <v>738599</v>
      </c>
      <c r="B9" s="8">
        <v>2020</v>
      </c>
      <c r="C9" s="50">
        <f t="shared" si="0"/>
        <v>184649.75</v>
      </c>
      <c r="D9" s="50">
        <f t="shared" si="1"/>
        <v>184649.75</v>
      </c>
      <c r="E9" s="51">
        <f t="shared" si="2"/>
        <v>184649.75</v>
      </c>
      <c r="F9" s="51">
        <f t="shared" si="3"/>
        <v>184649.75</v>
      </c>
    </row>
    <row r="10" spans="1:6" x14ac:dyDescent="0.25">
      <c r="A10" s="16">
        <v>753371</v>
      </c>
      <c r="B10" s="8">
        <v>2021</v>
      </c>
      <c r="C10" s="50">
        <f t="shared" si="0"/>
        <v>188342.75</v>
      </c>
      <c r="D10" s="50">
        <f t="shared" si="1"/>
        <v>188342.75</v>
      </c>
      <c r="E10" s="51">
        <f t="shared" si="2"/>
        <v>188342.75</v>
      </c>
      <c r="F10" s="51">
        <f t="shared" si="3"/>
        <v>188342.75</v>
      </c>
    </row>
    <row r="11" spans="1:6" x14ac:dyDescent="0.25">
      <c r="A11" s="16">
        <v>768439</v>
      </c>
      <c r="B11" s="8">
        <v>2023</v>
      </c>
      <c r="C11" s="50">
        <f t="shared" si="0"/>
        <v>192109.75</v>
      </c>
      <c r="D11" s="50">
        <f t="shared" si="1"/>
        <v>192109.75</v>
      </c>
      <c r="E11" s="51">
        <f t="shared" si="2"/>
        <v>192109.75</v>
      </c>
      <c r="F11" s="51">
        <f t="shared" si="3"/>
        <v>192109.75</v>
      </c>
    </row>
    <row r="12" spans="1:6" ht="15.75" thickBot="1" x14ac:dyDescent="0.3">
      <c r="A12" s="16">
        <v>783808</v>
      </c>
      <c r="B12" s="8">
        <v>2024</v>
      </c>
      <c r="C12" s="50">
        <f t="shared" si="0"/>
        <v>195952</v>
      </c>
      <c r="D12" s="50">
        <f t="shared" si="1"/>
        <v>195952</v>
      </c>
      <c r="E12" s="51">
        <f t="shared" si="2"/>
        <v>195952</v>
      </c>
      <c r="F12" s="51">
        <f t="shared" si="3"/>
        <v>195952</v>
      </c>
    </row>
    <row r="13" spans="1:6" ht="15.75" thickBot="1" x14ac:dyDescent="0.3">
      <c r="A13" s="18">
        <f>SUM(A3:A12)</f>
        <v>7181431</v>
      </c>
      <c r="B13" s="15" t="s">
        <v>34</v>
      </c>
      <c r="C13" s="18">
        <f>SUM(C3:C12)</f>
        <v>1795357.75</v>
      </c>
      <c r="D13" s="18">
        <f>SUM(D3:D12)</f>
        <v>1795357.75</v>
      </c>
      <c r="E13" s="18">
        <f>SUM(E3:E12)</f>
        <v>1795357.75</v>
      </c>
      <c r="F13" s="18">
        <f>SUM(F3:F12)</f>
        <v>1795357.75</v>
      </c>
    </row>
    <row r="14" spans="1:6" x14ac:dyDescent="0.25">
      <c r="F14" s="50"/>
    </row>
    <row r="15" spans="1:6" x14ac:dyDescent="0.25">
      <c r="F15" s="50"/>
    </row>
    <row r="16" spans="1:6" x14ac:dyDescent="0.25">
      <c r="F16" s="50"/>
    </row>
    <row r="17" spans="1:6" x14ac:dyDescent="0.25">
      <c r="F17" s="50"/>
    </row>
    <row r="26" spans="1:6" x14ac:dyDescent="0.25">
      <c r="A26" s="52"/>
      <c r="B26" s="52"/>
      <c r="C26" s="52"/>
      <c r="D26" s="52"/>
      <c r="E26" s="53"/>
      <c r="F26" s="53"/>
    </row>
    <row r="27" spans="1:6" x14ac:dyDescent="0.25">
      <c r="A27" s="52"/>
      <c r="B27" s="52"/>
      <c r="C27" s="52"/>
      <c r="D27" s="52"/>
      <c r="E27" s="53"/>
      <c r="F27" s="53"/>
    </row>
    <row r="28" spans="1:6" x14ac:dyDescent="0.25">
      <c r="A28" s="54"/>
      <c r="B28" s="54"/>
      <c r="C28" s="55"/>
      <c r="D28" s="55"/>
      <c r="E28" s="55"/>
      <c r="F28" s="55"/>
    </row>
    <row r="29" spans="1:6" x14ac:dyDescent="0.25">
      <c r="A29" s="56"/>
      <c r="B29" s="54"/>
      <c r="C29" s="57"/>
      <c r="D29" s="57"/>
      <c r="E29" s="58"/>
      <c r="F29" s="58"/>
    </row>
    <row r="30" spans="1:6" x14ac:dyDescent="0.25">
      <c r="A30" s="56"/>
      <c r="B30" s="54"/>
      <c r="C30" s="57"/>
      <c r="D30" s="57"/>
      <c r="E30" s="58"/>
      <c r="F30" s="58"/>
    </row>
    <row r="31" spans="1:6" x14ac:dyDescent="0.25">
      <c r="A31" s="56"/>
      <c r="B31" s="54"/>
      <c r="C31" s="57"/>
      <c r="D31" s="57"/>
      <c r="E31" s="58"/>
      <c r="F31" s="58"/>
    </row>
    <row r="32" spans="1:6" x14ac:dyDescent="0.25">
      <c r="A32" s="56"/>
      <c r="B32" s="54"/>
      <c r="C32" s="57"/>
      <c r="D32" s="57"/>
      <c r="E32" s="58"/>
      <c r="F32" s="58"/>
    </row>
    <row r="33" spans="1:6" x14ac:dyDescent="0.25">
      <c r="A33" s="56"/>
      <c r="B33" s="54"/>
      <c r="C33" s="57"/>
      <c r="D33" s="57"/>
      <c r="E33" s="58"/>
      <c r="F33" s="58"/>
    </row>
    <row r="34" spans="1:6" x14ac:dyDescent="0.25">
      <c r="A34" s="56"/>
      <c r="B34" s="54"/>
      <c r="C34" s="57"/>
      <c r="D34" s="57"/>
      <c r="E34" s="58"/>
      <c r="F34" s="58"/>
    </row>
    <row r="35" spans="1:6" x14ac:dyDescent="0.25">
      <c r="A35" s="56"/>
      <c r="B35" s="54"/>
      <c r="C35" s="57"/>
      <c r="D35" s="57"/>
      <c r="E35" s="58"/>
      <c r="F35" s="58"/>
    </row>
    <row r="36" spans="1:6" x14ac:dyDescent="0.25">
      <c r="A36" s="56"/>
      <c r="B36" s="54"/>
      <c r="C36" s="57"/>
      <c r="D36" s="57"/>
      <c r="E36" s="58"/>
      <c r="F36" s="58"/>
    </row>
    <row r="37" spans="1:6" x14ac:dyDescent="0.25">
      <c r="A37" s="56"/>
      <c r="B37" s="54"/>
      <c r="C37" s="57"/>
      <c r="D37" s="57"/>
      <c r="E37" s="58"/>
      <c r="F37" s="58"/>
    </row>
    <row r="38" spans="1:6" x14ac:dyDescent="0.25">
      <c r="A38" s="56"/>
      <c r="B38" s="54"/>
      <c r="C38" s="57"/>
      <c r="D38" s="57"/>
      <c r="E38" s="58"/>
      <c r="F38" s="58"/>
    </row>
    <row r="39" spans="1:6" x14ac:dyDescent="0.25">
      <c r="A39" s="56"/>
      <c r="B39" s="54"/>
      <c r="C39" s="56"/>
      <c r="D39" s="56"/>
      <c r="E39" s="56"/>
      <c r="F39" s="56"/>
    </row>
    <row r="46" spans="1:6" x14ac:dyDescent="0.25">
      <c r="A46" s="8"/>
      <c r="B46" s="8"/>
      <c r="C46" s="14"/>
      <c r="D46" s="14"/>
    </row>
    <row r="47" spans="1:6" x14ac:dyDescent="0.25">
      <c r="A47" s="16"/>
      <c r="B47" s="8"/>
      <c r="C47" s="16"/>
      <c r="D47" s="16"/>
    </row>
    <row r="48" spans="1:6" x14ac:dyDescent="0.25">
      <c r="A48" s="16"/>
      <c r="B48" s="8"/>
      <c r="C48" s="16"/>
      <c r="D48" s="16"/>
    </row>
    <row r="49" spans="1:5" x14ac:dyDescent="0.25">
      <c r="A49" s="16"/>
      <c r="B49" s="8"/>
      <c r="C49" s="16"/>
      <c r="D49" s="16"/>
    </row>
    <row r="50" spans="1:5" x14ac:dyDescent="0.25">
      <c r="A50" s="59"/>
      <c r="B50" s="60"/>
      <c r="C50" s="59"/>
      <c r="D50" s="59"/>
      <c r="E50" s="61"/>
    </row>
    <row r="51" spans="1:5" x14ac:dyDescent="0.25">
      <c r="A51" s="59"/>
      <c r="B51" s="60"/>
      <c r="C51" s="59"/>
      <c r="D51" s="59"/>
      <c r="E51" s="61"/>
    </row>
    <row r="52" spans="1:5" x14ac:dyDescent="0.25">
      <c r="A52" s="59"/>
      <c r="B52" s="60"/>
      <c r="C52" s="59"/>
      <c r="D52" s="59"/>
      <c r="E52" s="61"/>
    </row>
    <row r="53" spans="1:5" x14ac:dyDescent="0.25">
      <c r="A53" s="62"/>
      <c r="B53" s="62"/>
      <c r="C53" s="62"/>
      <c r="D53" s="62"/>
      <c r="E53" s="61"/>
    </row>
    <row r="54" spans="1:5" x14ac:dyDescent="0.25">
      <c r="A54" s="60"/>
      <c r="B54" s="60"/>
      <c r="C54" s="63"/>
      <c r="D54" s="63"/>
      <c r="E54" s="61"/>
    </row>
    <row r="55" spans="1:5" x14ac:dyDescent="0.25">
      <c r="A55" s="59"/>
      <c r="B55" s="60"/>
      <c r="C55" s="59"/>
      <c r="D55" s="59"/>
      <c r="E55" s="61"/>
    </row>
    <row r="56" spans="1:5" x14ac:dyDescent="0.25">
      <c r="A56" s="59"/>
      <c r="B56" s="60"/>
      <c r="C56" s="59"/>
      <c r="D56" s="59"/>
      <c r="E56" s="61"/>
    </row>
    <row r="57" spans="1:5" x14ac:dyDescent="0.25">
      <c r="A57" s="59"/>
      <c r="B57" s="60"/>
      <c r="C57" s="59"/>
      <c r="D57" s="59"/>
      <c r="E57" s="61"/>
    </row>
    <row r="58" spans="1:5" x14ac:dyDescent="0.25">
      <c r="A58" s="59"/>
      <c r="B58" s="60"/>
      <c r="C58" s="59"/>
      <c r="D58" s="59"/>
      <c r="E58" s="61"/>
    </row>
    <row r="59" spans="1:5" x14ac:dyDescent="0.25">
      <c r="A59" s="59"/>
      <c r="B59" s="60"/>
      <c r="C59" s="59"/>
      <c r="D59" s="59"/>
      <c r="E59" s="61"/>
    </row>
    <row r="60" spans="1:5" x14ac:dyDescent="0.25">
      <c r="A60" s="59"/>
      <c r="B60" s="60"/>
      <c r="C60" s="59"/>
      <c r="D60" s="59"/>
      <c r="E60" s="61"/>
    </row>
    <row r="61" spans="1:5" x14ac:dyDescent="0.25">
      <c r="A61" s="59"/>
      <c r="B61" s="60"/>
      <c r="C61" s="59"/>
      <c r="D61" s="59"/>
      <c r="E61" s="61"/>
    </row>
    <row r="62" spans="1:5" x14ac:dyDescent="0.25">
      <c r="A62" s="59"/>
      <c r="B62" s="60"/>
      <c r="C62" s="59"/>
      <c r="D62" s="59"/>
      <c r="E62" s="61"/>
    </row>
    <row r="63" spans="1:5" x14ac:dyDescent="0.25">
      <c r="A63" s="59"/>
      <c r="B63" s="60"/>
      <c r="C63" s="59"/>
      <c r="D63" s="59"/>
      <c r="E63" s="61"/>
    </row>
    <row r="64" spans="1:5" x14ac:dyDescent="0.25">
      <c r="A64" s="59"/>
      <c r="B64" s="60"/>
      <c r="C64" s="59"/>
      <c r="D64" s="59"/>
      <c r="E64" s="61"/>
    </row>
    <row r="65" spans="1:5" x14ac:dyDescent="0.25">
      <c r="A65" s="59"/>
      <c r="B65" s="60"/>
      <c r="C65" s="59"/>
      <c r="D65" s="59"/>
      <c r="E65" s="61"/>
    </row>
    <row r="66" spans="1:5" x14ac:dyDescent="0.25">
      <c r="A66" s="62"/>
      <c r="B66" s="62"/>
      <c r="C66" s="62"/>
      <c r="D66" s="62"/>
      <c r="E66" s="61"/>
    </row>
  </sheetData>
  <pageMargins left="0.7" right="0.45" top="1.25" bottom="0.5" header="0.3" footer="0.3"/>
  <pageSetup scale="7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Use</vt:lpstr>
      <vt:lpstr>Membership</vt:lpstr>
      <vt:lpstr>Training</vt:lpstr>
      <vt:lpstr>Capital</vt:lpstr>
      <vt:lpstr>City Council-School C 2009-2013</vt:lpstr>
      <vt:lpstr>Op Budget at Derby</vt:lpstr>
      <vt:lpstr>Capital!Print_Area</vt:lpstr>
      <vt:lpstr>'City Council-School C 2009-2013'!Print_Area</vt:lpstr>
      <vt:lpstr>Membership!Print_Area</vt:lpstr>
      <vt:lpstr>'Op Budget at Derby'!Print_Area</vt:lpstr>
      <vt:lpstr>Training!Print_Area</vt:lpstr>
      <vt:lpstr>Use!Print_Area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salrusso</dc:creator>
  <cp:lastModifiedBy>salrusso</cp:lastModifiedBy>
  <cp:lastPrinted>2014-10-08T15:02:35Z</cp:lastPrinted>
  <dcterms:created xsi:type="dcterms:W3CDTF">2012-05-21T16:18:00Z</dcterms:created>
  <dcterms:modified xsi:type="dcterms:W3CDTF">2014-10-08T18:14:45Z</dcterms:modified>
</cp:coreProperties>
</file>